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style1.xml" ContentType="application/vnd.ms-office.chartstyle+xml"/>
  <Override PartName="/xl/charts/colors1.xml" ContentType="application/vnd.ms-office.chartcolorstyle+xml"/>
  <Override PartName="/xl/charts/chart8.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C:\Users\MUCHARLA\OneDrive\Desktop\"/>
    </mc:Choice>
  </mc:AlternateContent>
  <xr:revisionPtr revIDLastSave="0" documentId="13_ncr:1_{E9565DEB-01CC-4346-80B2-C9B31389937E}" xr6:coauthVersionLast="47" xr6:coauthVersionMax="47" xr10:uidLastSave="{00000000-0000-0000-0000-000000000000}"/>
  <bookViews>
    <workbookView xWindow="-120" yWindow="-120" windowWidth="29040" windowHeight="15840" activeTab="8" xr2:uid="{00000000-000D-0000-FFFF-FFFF00000000}"/>
  </bookViews>
  <sheets>
    <sheet name="Introduction" sheetId="1" r:id="rId1"/>
    <sheet name="46-ROSHAN-1" sheetId="2" r:id="rId2"/>
    <sheet name="46-ROSHAN-2" sheetId="3" r:id="rId3"/>
    <sheet name="47-Vishvavardhan 1" sheetId="4" r:id="rId4"/>
    <sheet name="47-Vishvavardhan 2" sheetId="5" r:id="rId5"/>
    <sheet name="48-jatin-1" sheetId="6" r:id="rId6"/>
    <sheet name="48-jatin-2" sheetId="7" r:id="rId7"/>
    <sheet name="49-Harsha-1" sheetId="8" r:id="rId8"/>
    <sheet name="49-Harsha-2" sheetId="9" r:id="rId9"/>
    <sheet name="50-Vedika 1" sheetId="10" r:id="rId10"/>
    <sheet name="50-Vedika 2" sheetId="11" r:id="rId11"/>
    <sheet name="51-Tanishka 1" sheetId="12" r:id="rId12"/>
    <sheet name="51-Tanishka 2" sheetId="13" r:id="rId13"/>
    <sheet name="Summary" sheetId="14" r:id="rId14"/>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5" i="14" l="1"/>
  <c r="C15" i="14"/>
  <c r="D14" i="14"/>
  <c r="C14" i="14"/>
  <c r="D13" i="14"/>
  <c r="C13" i="14"/>
  <c r="C12" i="14"/>
  <c r="C11" i="14"/>
  <c r="C10" i="14"/>
  <c r="D87" i="8"/>
  <c r="D86" i="8"/>
  <c r="D85" i="8"/>
  <c r="D84" i="8"/>
  <c r="D83" i="8"/>
  <c r="D82" i="8"/>
  <c r="D81" i="8"/>
  <c r="D80" i="8"/>
  <c r="D79" i="8"/>
  <c r="D78" i="8"/>
  <c r="D70" i="8"/>
  <c r="C79" i="6"/>
  <c r="C78" i="6"/>
  <c r="C77" i="6"/>
  <c r="C76" i="6"/>
  <c r="C75" i="6"/>
  <c r="C74" i="6"/>
  <c r="C73" i="6"/>
  <c r="C72" i="6"/>
  <c r="C71" i="6"/>
  <c r="C70" i="6"/>
  <c r="C69" i="6"/>
  <c r="D48" i="6"/>
  <c r="D47" i="6"/>
  <c r="D46" i="6"/>
  <c r="D45" i="6"/>
  <c r="D44" i="6"/>
  <c r="D43" i="6"/>
  <c r="D42" i="6"/>
  <c r="D41" i="6"/>
  <c r="D40" i="6"/>
  <c r="D39" i="6"/>
  <c r="D12" i="14" s="1"/>
  <c r="G13" i="5"/>
  <c r="F13" i="5"/>
  <c r="D13" i="5"/>
  <c r="G12" i="5"/>
  <c r="F12" i="5"/>
  <c r="D12" i="5"/>
  <c r="C12" i="5"/>
  <c r="G11" i="5"/>
  <c r="F11" i="5"/>
  <c r="D11" i="5"/>
  <c r="C11" i="5"/>
  <c r="G10" i="5"/>
  <c r="F10" i="5"/>
  <c r="D10" i="5"/>
  <c r="C10" i="5"/>
  <c r="G9" i="5"/>
  <c r="F9" i="5"/>
  <c r="D9" i="5"/>
  <c r="C9" i="5"/>
  <c r="G8" i="5"/>
  <c r="F8" i="5"/>
  <c r="D8" i="5"/>
  <c r="C8" i="5"/>
  <c r="G7" i="5"/>
  <c r="F7" i="5"/>
  <c r="D7" i="5"/>
  <c r="C7" i="5"/>
  <c r="G6" i="5"/>
  <c r="F6" i="5"/>
  <c r="D6" i="5"/>
  <c r="C6" i="5"/>
  <c r="G5" i="5"/>
  <c r="F5" i="5"/>
  <c r="D5" i="5"/>
  <c r="C5" i="5"/>
  <c r="G4" i="5"/>
  <c r="F4" i="5"/>
  <c r="D4" i="5"/>
  <c r="C4" i="5"/>
  <c r="B30" i="4"/>
  <c r="B29" i="4"/>
  <c r="B28" i="4"/>
  <c r="B27" i="4"/>
  <c r="E11" i="4" s="1"/>
  <c r="B26" i="4"/>
  <c r="B25" i="4"/>
  <c r="B24" i="4"/>
  <c r="B23" i="4"/>
  <c r="E7" i="4" s="1"/>
  <c r="B22" i="4"/>
  <c r="B21" i="4"/>
  <c r="B20" i="4"/>
  <c r="B19" i="4"/>
  <c r="E13" i="4"/>
  <c r="B13" i="4"/>
  <c r="D13" i="4" s="1"/>
  <c r="E12" i="4"/>
  <c r="D12" i="4"/>
  <c r="B12" i="4"/>
  <c r="B11" i="4"/>
  <c r="D11" i="4" s="1"/>
  <c r="B10" i="4"/>
  <c r="D10" i="4" s="1"/>
  <c r="E9" i="4"/>
  <c r="B9" i="4"/>
  <c r="D9" i="4" s="1"/>
  <c r="E8" i="4"/>
  <c r="D8" i="4"/>
  <c r="B8" i="4"/>
  <c r="B7" i="4"/>
  <c r="D7" i="4" s="1"/>
  <c r="B6" i="4"/>
  <c r="D6" i="4" s="1"/>
  <c r="E5" i="4"/>
  <c r="B5" i="4"/>
  <c r="D5" i="4" s="1"/>
  <c r="E4" i="4"/>
  <c r="D4" i="4"/>
  <c r="B4" i="4"/>
  <c r="D11" i="14" l="1"/>
  <c r="E6" i="4"/>
  <c r="E10" i="4"/>
</calcChain>
</file>

<file path=xl/sharedStrings.xml><?xml version="1.0" encoding="utf-8"?>
<sst xmlns="http://schemas.openxmlformats.org/spreadsheetml/2006/main" count="562" uniqueCount="373">
  <si>
    <t>Institute of Actuarial and Quantitative Studies</t>
  </si>
  <si>
    <t>B.Sc. in Actuarial Science and Quantitative Finance</t>
  </si>
  <si>
    <t>Semester 1</t>
  </si>
  <si>
    <t>Division - A</t>
  </si>
  <si>
    <t>Roll Number</t>
  </si>
  <si>
    <t>NAME</t>
  </si>
  <si>
    <t>COMPANY NAME</t>
  </si>
  <si>
    <t>ROSHAN MEHTA</t>
  </si>
  <si>
    <t>ARVIND LIMITED</t>
  </si>
  <si>
    <t>VISHVAVATDHAN SINGH MERTIYA</t>
  </si>
  <si>
    <t xml:space="preserve">BOMBAY DYEING &amp; MANUFACTURING LTD. </t>
  </si>
  <si>
    <t>JATIN MODI</t>
  </si>
  <si>
    <t>VARDHMAN TEXTILES</t>
  </si>
  <si>
    <t>MUCHARLA HARSHA VARDHAN</t>
  </si>
  <si>
    <t>Raymond Ltd</t>
  </si>
  <si>
    <t>VEDIKA MUNDRA</t>
  </si>
  <si>
    <t>CENTURY TEXTILES AND INDUSTRIES LTD</t>
  </si>
  <si>
    <t>TANISHKA SINGH</t>
  </si>
  <si>
    <t>WELSPUN INDIA LTD</t>
  </si>
  <si>
    <t>1) DIVIDEND YIELD:</t>
  </si>
  <si>
    <t>Arvind Limited (formerly Arvind Mills) is a textile manufacturer and the flagship company of the Lalbhai Group.</t>
  </si>
  <si>
    <t xml:space="preserve"> Its headquarters are in Naroda, Ahmedabad, Gujarat, India, and it has units at Santej (near Kalol). </t>
  </si>
  <si>
    <t>YEAR</t>
  </si>
  <si>
    <t>DIVIDEND YIELD%</t>
  </si>
  <si>
    <t>The company manufactures cotton shirting, denim, knits and bottomweight (khaki) fabrics. It has also recently ventured into technical textiles when it started Advanced Materials Division in 2011.</t>
  </si>
  <si>
    <t>It is India's largest denim manufacturer. Sanjaybhai Lalbhai is the current Chairman and Managing Director of Arvind and Lalbhai Group. In the early 1980s,</t>
  </si>
  <si>
    <t>he led the 'Reno-vision' whereby the company brought denim into the domestic market, thus starting the jeans revolution in India.</t>
  </si>
  <si>
    <t>Today it retails its own brands like Flying Machine, Newport and Excalibur and licensed international brands like Arrow, Tommy Hilfiger, and Calvin Klein through its nationwide retail network.</t>
  </si>
  <si>
    <t>Arvind also runs three clothing and accessories retail chains, the Arvind Store, Unlimited and Megamart, which stocks company brands.</t>
  </si>
  <si>
    <t>2) DIVIDEND PAYOUT:</t>
  </si>
  <si>
    <t>PAYOUT:</t>
  </si>
  <si>
    <t>3) SALES GROWTH RATE</t>
  </si>
  <si>
    <t xml:space="preserve"> SALES GROWTH RATE</t>
  </si>
  <si>
    <t>4) BUYBACK AMOUNT:</t>
  </si>
  <si>
    <t>BUYBACK AMOUNT</t>
  </si>
  <si>
    <t>COMPANY HAS NO BUYBACK HISTORY.</t>
  </si>
  <si>
    <t>5) FREE CASHFLOW TO EQUITY:</t>
  </si>
  <si>
    <t>FCFE( in Cr.)</t>
  </si>
  <si>
    <t>FORMULAS:</t>
  </si>
  <si>
    <t>DIVIDEND YIELD= ANNUAL DIVDEND PER SHARE/ CURRENT SHARE PRICE</t>
  </si>
  <si>
    <t>DIVIDEND PAYOUT= DIVIDEND/ EARNINGS AFTER TAX * 100</t>
  </si>
  <si>
    <t>SALES GROWTH RATE=( CURRENT PERIOD NET SALES - NET SALES OF PRIOR PERIOD)/PRIOR PERIOD NET SALES * 100</t>
  </si>
  <si>
    <t>AMOUNT AVAILABLE FOR BUYBACK= 25% OF PAID UP EQUITY CAPITAL &amp; FREE RESERVES</t>
  </si>
  <si>
    <t>FREE CASHFLOW TO EQUITY = NET INCOME-( CAPITAL EXPENDITURES - DEPRICIATION) - (CHANGE IN NON-CASH WORKING CAPITAL)+( NEW DEBT ISSUED- DEBT REPAYMENT)</t>
  </si>
  <si>
    <t>TO EQUITY</t>
  </si>
  <si>
    <t>Bombay Dyeing &amp; Manufacturing Company Ltd</t>
  </si>
  <si>
    <t>DIVIDEND PER SHARE(DPS)</t>
  </si>
  <si>
    <t>DIVIDEND YIELD</t>
  </si>
  <si>
    <t>DIVIDEND PAYOUT RATIO</t>
  </si>
  <si>
    <t>SALES GROWTH RATIO</t>
  </si>
  <si>
    <t>BUYBACK AMOUNT SPENT</t>
  </si>
  <si>
    <t>FREE CASH FLOW TO EQUITY</t>
  </si>
  <si>
    <t>2011-12</t>
  </si>
  <si>
    <t>NO BUYBACK OF SHARE HAS BEEN DONE TILL DATE</t>
  </si>
  <si>
    <t>2012-13</t>
  </si>
  <si>
    <t>2013-14</t>
  </si>
  <si>
    <t>2014-15</t>
  </si>
  <si>
    <t>2015-16</t>
  </si>
  <si>
    <t>2016-17</t>
  </si>
  <si>
    <t>2017-18</t>
  </si>
  <si>
    <t>2018-19</t>
  </si>
  <si>
    <t>2019-20</t>
  </si>
  <si>
    <t>2020-21</t>
  </si>
  <si>
    <t>SALES AMOUNT</t>
  </si>
  <si>
    <t>SOURCE:</t>
  </si>
  <si>
    <t>https://www.screener.in/company/BOMDYEING/#cash-flow</t>
  </si>
  <si>
    <t>https://simplywall.st/stocks/in/consumer-durables/bse-500020/bombay-dyeing-and-manufacturing-shares#past</t>
  </si>
  <si>
    <t>CALCULATIONS</t>
  </si>
  <si>
    <t>DIVIDEND</t>
  </si>
  <si>
    <t>MARKET PRICE PER SHARE</t>
  </si>
  <si>
    <t>EARNINGS PER SHARE(EPS)</t>
  </si>
  <si>
    <t>DIVIDEND PAYOUT</t>
  </si>
  <si>
    <t>SALES GROWTH RATE</t>
  </si>
  <si>
    <t>SALES</t>
  </si>
  <si>
    <t>AMOUNT SPENT(CR)</t>
  </si>
  <si>
    <t>FREE CASHFLOW TO EQUITY</t>
  </si>
  <si>
    <t>FCFE(in cr)</t>
  </si>
  <si>
    <t>The dividend yield, expressed as a percentage, is a financial ratio (dividend/price) that shows how much a company pays out in dividends each year relative to its stock price.</t>
  </si>
  <si>
    <t>DIVIDEND YIELD = DIVIDEND PER SHARE / PRICE PER SHARE</t>
  </si>
  <si>
    <t xml:space="preserve">Dividend payout ratio defines the relationship between the dividends paid by a company and its net earnings across a specific period. </t>
  </si>
  <si>
    <t>DIVIDEND PAYOUT RATIO = DIVIDEND PER SHARE / EARNINGS PER SHARE</t>
  </si>
  <si>
    <t>The Sales Growth Rate of a business is the the rate at which it is growing its sales year over year.</t>
  </si>
  <si>
    <t>SALES GRWOTH RATE = ((Current Period Sales — Prior Period Sales) / Prior Period Sales )*100</t>
  </si>
  <si>
    <t>A buyback is a procedure by which a company repurchases a specific percentage of its outstanding shares from the shareholders.</t>
  </si>
  <si>
    <t>Free cash flow to equity is a measure of how much cash is available to the equity shareholders of a company after all expenses, reinvestment, and debt are paid.</t>
  </si>
  <si>
    <t>FCFE = Cash from Operating Activities – Capital Expenditures + Net Debt Issued (Repaid)</t>
  </si>
  <si>
    <t xml:space="preserve"> PROFIT AND LOSS</t>
  </si>
  <si>
    <t>(in Rs. Cr.)</t>
  </si>
  <si>
    <t>Sales</t>
  </si>
  <si>
    <t>Operating Expenses -</t>
  </si>
  <si>
    <t>Raw Material -</t>
  </si>
  <si>
    <t>Cotton</t>
  </si>
  <si>
    <t>Others</t>
  </si>
  <si>
    <t>Man Made Fibres</t>
  </si>
  <si>
    <t>Yarn</t>
  </si>
  <si>
    <t>Fabric</t>
  </si>
  <si>
    <t>Employee Cost</t>
  </si>
  <si>
    <t>Power &amp; Fuel Cost</t>
  </si>
  <si>
    <t>Operating Profit</t>
  </si>
  <si>
    <t>Other Income</t>
  </si>
  <si>
    <t>Depreciation and Amortisation Expenses</t>
  </si>
  <si>
    <t>Interest</t>
  </si>
  <si>
    <t>Profit Before Tax</t>
  </si>
  <si>
    <t>Tax</t>
  </si>
  <si>
    <t>Net Profit</t>
  </si>
  <si>
    <t>Operating Leverage</t>
  </si>
  <si>
    <t>BALANCE SHEET</t>
  </si>
  <si>
    <t>Assets -</t>
  </si>
  <si>
    <t>Non Current Assets -</t>
  </si>
  <si>
    <t>Gross Block</t>
  </si>
  <si>
    <t>Less: Accumulated Depreciation</t>
  </si>
  <si>
    <t>Less: Impairment of Assets</t>
  </si>
  <si>
    <t>—</t>
  </si>
  <si>
    <t>Net Block</t>
  </si>
  <si>
    <t>Lease Adjustment A/c</t>
  </si>
  <si>
    <t>Capital Work in Progress</t>
  </si>
  <si>
    <t>Long Term Investments</t>
  </si>
  <si>
    <t>Long Term Loans &amp; Advances</t>
  </si>
  <si>
    <t>Other Non Current Assets</t>
  </si>
  <si>
    <t>Current Assets -</t>
  </si>
  <si>
    <t>Inventory</t>
  </si>
  <si>
    <t>Accounts Receivable</t>
  </si>
  <si>
    <t>Short Term Investments</t>
  </si>
  <si>
    <t>Cash &amp; Bank Balances</t>
  </si>
  <si>
    <t>Other Current Assets</t>
  </si>
  <si>
    <t>Short Term Loans and Advances</t>
  </si>
  <si>
    <t>Liabilities -</t>
  </si>
  <si>
    <t>Shareholders Funds -</t>
  </si>
  <si>
    <t>Share Capital</t>
  </si>
  <si>
    <t>Share Warrants</t>
  </si>
  <si>
    <t>Reserves</t>
  </si>
  <si>
    <t>Non Current Liabilities -</t>
  </si>
  <si>
    <t>Secured Loans</t>
  </si>
  <si>
    <t>Unsecured Loans</t>
  </si>
  <si>
    <t>Deferred Tax Assets/Liabilities</t>
  </si>
  <si>
    <t>Other Long Term Liabilities</t>
  </si>
  <si>
    <t>Long Term Provisions</t>
  </si>
  <si>
    <t>Current Liabilities -</t>
  </si>
  <si>
    <t>Accounts Payable</t>
  </si>
  <si>
    <t>Short Term Loans</t>
  </si>
  <si>
    <t>Other Current Liabilities -</t>
  </si>
  <si>
    <t>Share Application Money</t>
  </si>
  <si>
    <t>Short Term Provisions</t>
  </si>
  <si>
    <t>CASHFLOWS</t>
  </si>
  <si>
    <t>Cash from Operating Activity -</t>
  </si>
  <si>
    <t>Adjustments</t>
  </si>
  <si>
    <t>OCF Before Working Capital</t>
  </si>
  <si>
    <t>Working Capital Changes</t>
  </si>
  <si>
    <t>Taxes Paid</t>
  </si>
  <si>
    <t>Cash from Investing Activity -</t>
  </si>
  <si>
    <t>Net Fixed Assets Purchased -</t>
  </si>
  <si>
    <t>Fixed Assets Purchased</t>
  </si>
  <si>
    <t>Fixed Assets Sold</t>
  </si>
  <si>
    <t>Investment Purchased</t>
  </si>
  <si>
    <t>Investment Sold</t>
  </si>
  <si>
    <t>Interest Recieved</t>
  </si>
  <si>
    <t>Dividends Recieved</t>
  </si>
  <si>
    <t>Subsidiary Investments</t>
  </si>
  <si>
    <t>Cash from Financing Activity -</t>
  </si>
  <si>
    <t>Proceeds From Shares</t>
  </si>
  <si>
    <t>Net Long Term Borrowings -</t>
  </si>
  <si>
    <t>Proceeds From Borrowings</t>
  </si>
  <si>
    <t>Repayment From Borrowings</t>
  </si>
  <si>
    <t>Interest Paid</t>
  </si>
  <si>
    <t>Dividend Paid</t>
  </si>
  <si>
    <t>Net Cash Flow</t>
  </si>
  <si>
    <t>Opening Cash &amp; Cash Equivalents</t>
  </si>
  <si>
    <t>Effect of FX</t>
  </si>
  <si>
    <t>Closing Cash &amp; Cash Equivalents</t>
  </si>
  <si>
    <t>Net Capex (est)</t>
  </si>
  <si>
    <t>Free Cash Flow (est)</t>
  </si>
  <si>
    <t>Raymond Limited incorporated in 1925 is a diversified group with interests in Textile &amp; Apparel sectors as well as presence across diverse segments such as Real Estate, FMCG, Engineering in national and international markets 55+ Countries including the USA, Europe, Japan &amp; Middle East. The Company has a retail network of 1,638 stores, including 1,589 stores in about 600 towns and cities in India and 49 overseas stores in nine countries. It is one of the largest vertically and horizontally integrated manufacturers of worsted suiting fabric in the world.</t>
  </si>
  <si>
    <t>1.                                    Dividend Yeild</t>
  </si>
  <si>
    <t>(for past 10 years)</t>
  </si>
  <si>
    <t>Year</t>
  </si>
  <si>
    <t>Dividend Yield</t>
  </si>
  <si>
    <t>2020-2021</t>
  </si>
  <si>
    <t>2019-2020</t>
  </si>
  <si>
    <t>2018-2019</t>
  </si>
  <si>
    <t>2017-2018</t>
  </si>
  <si>
    <t>2016-2017</t>
  </si>
  <si>
    <t>2015-2016</t>
  </si>
  <si>
    <t>2014-2015</t>
  </si>
  <si>
    <t>2013-2014</t>
  </si>
  <si>
    <t>2012-2013</t>
  </si>
  <si>
    <t>2011-2012</t>
  </si>
  <si>
    <t>2.                                      Dividend Payout</t>
  </si>
  <si>
    <t>Dividend Payout</t>
  </si>
  <si>
    <t>3.                                   Sales Growth Rate</t>
  </si>
  <si>
    <t>Sales Growth Rate</t>
  </si>
  <si>
    <t>4.                              Buyback amount Spent</t>
  </si>
  <si>
    <t xml:space="preserve">Buyback amount </t>
  </si>
  <si>
    <t>Total</t>
  </si>
  <si>
    <t>5.                                Free cash flow to Equity</t>
  </si>
  <si>
    <t>FCFE in Rs. Cr</t>
  </si>
  <si>
    <t>Formulas</t>
  </si>
  <si>
    <t>1.  The dividend yield, expressed as a percentage, is a financial ratio (dividend/price) that shows how much a company pays out in dividends each year relative to its stock price.</t>
  </si>
  <si>
    <t>DIVIDEND YIELD = DIVIDEND PER SHARE / PRICE PER SHARE *100</t>
  </si>
  <si>
    <t>Refer: -</t>
  </si>
  <si>
    <t xml:space="preserve">2.  Dividend payout ratio defines the relationship between the dividends paid by a company and its net earnings across a specific period. </t>
  </si>
  <si>
    <t>3.  The Sales Growth Rate of a business is the the rate at which it is growing its sales year over year.</t>
  </si>
  <si>
    <t>4.  A buyback is a procedure by which a company repurchases a specific percentage of its outstanding shares from the shareholders.</t>
  </si>
  <si>
    <t>5.  Free cash flow to equity is a measure of how much cash is available to the equity shareholders of a company after all expenses, reinvestment, and debt are paid.</t>
  </si>
  <si>
    <t>Data</t>
  </si>
  <si>
    <t>Source: -</t>
  </si>
  <si>
    <t>https://www.screener.in/company/RAYMOND/consolidated/</t>
  </si>
  <si>
    <t>Money control website</t>
  </si>
  <si>
    <t>Dividend History</t>
  </si>
  <si>
    <t>RECORD DATE</t>
  </si>
  <si>
    <t>Ex-Date</t>
  </si>
  <si>
    <t>Details</t>
  </si>
  <si>
    <t>No dividend is issued</t>
  </si>
  <si>
    <t>Raymond Ltd has informed BSE that a Meeting of the Board of Directors of the Company held on April 30, 2019, inter alia, has recommended a dividend of 30.00% on the Equity Share Capital i.e. Rs.3 per equity share for the financial year 2018-19. The dividend, if approved by the shareholders, will be paid on or after June 05, 2019.</t>
  </si>
  <si>
    <t>Rs.3.0000 per share(30%)Final Dividend</t>
  </si>
  <si>
    <t>Rs.3.0000 per share(30%)Dividend</t>
  </si>
  <si>
    <t>Rs.1.2500 per share(12.5%)Dividend</t>
  </si>
  <si>
    <t>Rs.2.0000 per share(20%)Dividend</t>
  </si>
  <si>
    <t>Rs.1.0000 per share(10%)Dividend</t>
  </si>
  <si>
    <t>Rs.2.50 per share(25%)Dividend</t>
  </si>
  <si>
    <t>Rs.1.00 per share(10%)Dividend</t>
  </si>
  <si>
    <t>25% Dividend &amp; A.G.M.</t>
  </si>
  <si>
    <t>50% Dividend</t>
  </si>
  <si>
    <t>50% Dividend &amp; A.G.M.</t>
  </si>
  <si>
    <t>Profit and Loss</t>
  </si>
  <si>
    <t>Consolidated Figures in Rs. Crores</t>
  </si>
  <si>
    <t>Sales -</t>
  </si>
  <si>
    <t>Sales Growth %</t>
  </si>
  <si>
    <t>Expenses -</t>
  </si>
  <si>
    <t>Material Cost %</t>
  </si>
  <si>
    <t>Manufacturing Cost %</t>
  </si>
  <si>
    <t>Employee Cost %</t>
  </si>
  <si>
    <t>Other Cost %</t>
  </si>
  <si>
    <t>OPM %</t>
  </si>
  <si>
    <t>Depreciation</t>
  </si>
  <si>
    <t>Profit before tax</t>
  </si>
  <si>
    <t>Tax %</t>
  </si>
  <si>
    <t>EPS in Rs</t>
  </si>
  <si>
    <t>Dividend Payout %</t>
  </si>
  <si>
    <t>Balance Sheet</t>
  </si>
  <si>
    <t>Share Capital -</t>
  </si>
  <si>
    <t>Equity Capital</t>
  </si>
  <si>
    <t>Borrowings</t>
  </si>
  <si>
    <t>Other Liabilities -</t>
  </si>
  <si>
    <t>Non controlling int</t>
  </si>
  <si>
    <t>Trade Payables</t>
  </si>
  <si>
    <t>Advance from Customers</t>
  </si>
  <si>
    <t>Other liability items</t>
  </si>
  <si>
    <t>Total Liabilities</t>
  </si>
  <si>
    <t>Fixed Assets -</t>
  </si>
  <si>
    <t>Land</t>
  </si>
  <si>
    <t>Building</t>
  </si>
  <si>
    <t>Plant Machinery</t>
  </si>
  <si>
    <t>Ships Vessels</t>
  </si>
  <si>
    <t>Equipments</t>
  </si>
  <si>
    <t>Computers</t>
  </si>
  <si>
    <t>Furniture n fittings</t>
  </si>
  <si>
    <t>Vehicles</t>
  </si>
  <si>
    <t>Intangible Assets</t>
  </si>
  <si>
    <t>Other fixed assets</t>
  </si>
  <si>
    <t>Accumulated Depreciation</t>
  </si>
  <si>
    <t>CWIP</t>
  </si>
  <si>
    <t>Investments</t>
  </si>
  <si>
    <t>Other Assets -</t>
  </si>
  <si>
    <t>Inventories</t>
  </si>
  <si>
    <t>Trade receivables</t>
  </si>
  <si>
    <t>Cash Equivalents</t>
  </si>
  <si>
    <t>Loans n Advances</t>
  </si>
  <si>
    <t>Other asset items</t>
  </si>
  <si>
    <t>Total Assets</t>
  </si>
  <si>
    <t>Cash Flows</t>
  </si>
  <si>
    <t>Profit from operations</t>
  </si>
  <si>
    <t>Receivables</t>
  </si>
  <si>
    <t>Payables</t>
  </si>
  <si>
    <t>Working capital changes</t>
  </si>
  <si>
    <t>Direct taxes</t>
  </si>
  <si>
    <t>Other operating items</t>
  </si>
  <si>
    <t>Exceptional CF items</t>
  </si>
  <si>
    <t>Fixed assets purchased</t>
  </si>
  <si>
    <t>Fixed assets sold</t>
  </si>
  <si>
    <t>Investments purchased</t>
  </si>
  <si>
    <t>Investments sold</t>
  </si>
  <si>
    <t>Interest received</t>
  </si>
  <si>
    <t>Dividends received</t>
  </si>
  <si>
    <t>Invest in subsidiaries</t>
  </si>
  <si>
    <t>Investment in group cos</t>
  </si>
  <si>
    <t>Other investing items</t>
  </si>
  <si>
    <t>Proceeds from shares</t>
  </si>
  <si>
    <t>Proceeds from borrowings</t>
  </si>
  <si>
    <t>Repayment of borrowings</t>
  </si>
  <si>
    <t>Interest paid fin</t>
  </si>
  <si>
    <t>Dividends paid</t>
  </si>
  <si>
    <t>Financial liabilities</t>
  </si>
  <si>
    <t>Other financing items</t>
  </si>
  <si>
    <t>CENTURY TEXTILES AND INDUSTRIES LTD.</t>
  </si>
  <si>
    <t>Values correspond to data collected over the past 11 financial years (2021-2009)</t>
  </si>
  <si>
    <t>% Yield</t>
  </si>
  <si>
    <t>% Payout</t>
  </si>
  <si>
    <t>Growth Rate</t>
  </si>
  <si>
    <t>Amount spent for buyback (average)</t>
  </si>
  <si>
    <t>Amount (in crores)</t>
  </si>
  <si>
    <t>Free Cash Flow to Equity</t>
  </si>
  <si>
    <t>FCFE (in crores)</t>
  </si>
  <si>
    <t>FORMULA</t>
  </si>
  <si>
    <t>Dividend Yield is a ratio that indicates how much dividend was given by the company with respect to its share price.</t>
  </si>
  <si>
    <t>(Dividend paid / Share Price) x100</t>
  </si>
  <si>
    <t>For example, if the share price on the date of dividend announcement was Rs.468.75 and the dividend paid was Re.1, then the Dividend yield for FY 2020-21 would be 0.2133%</t>
  </si>
  <si>
    <t>The dividend payout ratio is the ratio of the total amount of dividend in proportion to the net income of the company, i.e, income after tax.</t>
  </si>
  <si>
    <t>(Dividend Paid / Income after Tax) x100</t>
  </si>
  <si>
    <t>Therefore, looking at the dividends paid and income earned after tax payment, we can say the dividend payout for FY 2018-19 was 1.4793%</t>
  </si>
  <si>
    <t>((Net revenue of current period - Net Revenue of prior period) / Net Revenue of Prior period) x100</t>
  </si>
  <si>
    <t>Subtracting the Net Revenue of Previous Year from the Current Year, dividing by the Net Revenue of Previous Year and then multipllying by 100 would give us a definite percentage of Sales Growth in that period.</t>
  </si>
  <si>
    <t>Free Cashflow to Equity</t>
  </si>
  <si>
    <t>Free cash flow to equity is a measure of how much cash is available to the equity shareholders of a company after all expenses, reinvestment, and debt are paid. FCFE is a measure of equity capital usage.</t>
  </si>
  <si>
    <t>Net Income + Depreciation + Change in Working Capital + New Debt Raised</t>
  </si>
  <si>
    <t>FCFE is a rather complex calculation that involes adding depreciation, change in working capital, and new debt raised to the Net Revenue of that period.</t>
  </si>
  <si>
    <t>Share Price</t>
  </si>
  <si>
    <t>Net Revenue (in crores)</t>
  </si>
  <si>
    <t>Working Capital (in crores)</t>
  </si>
  <si>
    <t>Total Debt (in crores)</t>
  </si>
  <si>
    <t>₹ 468.75</t>
  </si>
  <si>
    <t>₹ 299.20</t>
  </si>
  <si>
    <t>₹ 427.93</t>
  </si>
  <si>
    <t>₹ 505.64</t>
  </si>
  <si>
    <t>₹ 520.29</t>
  </si>
  <si>
    <t>₹ 275.41</t>
  </si>
  <si>
    <t>₹ 285.26</t>
  </si>
  <si>
    <t>₹ 160.86</t>
  </si>
  <si>
    <t>₹ 146.98</t>
  </si>
  <si>
    <t>₹ 137.53</t>
  </si>
  <si>
    <t>₹ 150.43</t>
  </si>
  <si>
    <t>₹ 213.73</t>
  </si>
  <si>
    <t>WELSPUN INDIA LIMITED</t>
  </si>
  <si>
    <t>DIVIDEND YIELD(%):</t>
  </si>
  <si>
    <t xml:space="preserve">DIVIDEND YIELD(%) </t>
  </si>
  <si>
    <t>DIVIDEND PAYOUTS:</t>
  </si>
  <si>
    <t xml:space="preserve">DATE  </t>
  </si>
  <si>
    <t>DIVIDEND TYPE</t>
  </si>
  <si>
    <t>DIVIDEND(Rs)</t>
  </si>
  <si>
    <t>Interim</t>
  </si>
  <si>
    <t>Final</t>
  </si>
  <si>
    <t>SALES GROWTH RATE:</t>
  </si>
  <si>
    <t>Rs.</t>
  </si>
  <si>
    <t>(%)</t>
  </si>
  <si>
    <t>BUYBACK AMOUNT SPENT(CRORES):</t>
  </si>
  <si>
    <t>FREE CASHFLOW TO EQUITY(CRORES):</t>
  </si>
  <si>
    <t>FCFE</t>
  </si>
  <si>
    <t>FORMULAS USED:</t>
  </si>
  <si>
    <t xml:space="preserve">DIVIDEND YIELD(%) =     ANNUAL DIVIDEND PER SHARE / CURRENT SHARE PRICE                 </t>
  </si>
  <si>
    <t>In year 2016, the dividend given was Rs.6.05 in total and the share price that time was Rs.97.34 . Therefore, the dividend yield is (6.05/97.34) x 100 = 6.21%</t>
  </si>
  <si>
    <t>Using same formula for each year will give dividend yield respectively.</t>
  </si>
  <si>
    <t>DIVIDEND PAYOUTS = IT DEPENDS COMPANY WISE. COMPANY GIVES DIVIDEND ACCORDING TO ITS WILL.</t>
  </si>
  <si>
    <t>Welspun india gave dividend 7 times in last 10 years according to the report.</t>
  </si>
  <si>
    <t>SALES GROWTH RATE = (CURRENT PERIOD NET SALES - NET SALES OF PRIOR PERIOD) / PRIOR PERIOD NET SALES x 100</t>
  </si>
  <si>
    <t xml:space="preserve">In year 2012, the net sales is Rs.2371.73 Crores and the previous year(2011) net sales is Rs.2049.54 Crores. </t>
  </si>
  <si>
    <t>Using the formula: [(2371.73 - 2049.54)/2049.54] x 100 = 15.72%</t>
  </si>
  <si>
    <t>Using the same formula for each year will give sales growth rate respectively.</t>
  </si>
  <si>
    <t>BUYBACK AMOUNT =  IT IS THE AMOUNT OF SHARES COMPANY TAKES BACK FROM THE MARKET. IT IS UNCERTAIN. TOTALLY DEPENDS ON THE COMPANY.</t>
  </si>
  <si>
    <t xml:space="preserve">Welspun india has total buyback amount of Rs.860 Crores in past ten years according to the report. </t>
  </si>
  <si>
    <t>FREE CASHFLOW TO EQUITY =  NET INCOME - (CAPITAL EXPENDITURE - DEPRICIATION) - (CHANGE IN NON CASH WORKING CAPITAL) + (NEW DEBT ISSUED - DEBT</t>
  </si>
  <si>
    <t>REPAYMENT) TO EQUITY</t>
  </si>
  <si>
    <t>Summarising the Textile Industry</t>
  </si>
  <si>
    <t>India’s textiles sector is one of the oldest industries in the Indian economy, dating back to several centuries. The industry is extremely varied, with hand-spun and hand-woven textiles sectors at one end of the spectrum, while the capital-intensive sophisticated mills sector on the other end. The decentralised power looms/ hosiery and knitting sector forms the largest component in the textiles sector.  The domestic textiles and apparel industry stood at $108.5 bn in 2019-20 of which $75 bn was domestically consumed while the remaining portion worth $28.4 bn was exported to the world market. 
The highest contributors to FDI in the Textile sector of India (including dyed, printed) from April 2016 to March 2021 are Japan, Mauritius, Italy, and Belgium.
Export of Cotton Yarn/Fabrics/Made ups, Handloom Products Etc. was valued at $1297.82 bn in August 2021 with a positive growth of 55.62% over exports of $833.95 bn in August 2020.
Export of RMG Of All Textiles was valued at $1235.11 bn in August 2021 with a positive growth of 13.99% over exports of $1083.53 bn in August 2020.</t>
  </si>
  <si>
    <t>Company</t>
  </si>
  <si>
    <t>Average Dividend Yield</t>
  </si>
  <si>
    <t>Average Sales Growth Rate</t>
  </si>
  <si>
    <t>Arvind LTD</t>
  </si>
  <si>
    <t>Bombay Dyeing and Manufacturing Company LTD</t>
  </si>
  <si>
    <t>Vardhaman Textiles</t>
  </si>
  <si>
    <t>Raymond LTD.</t>
  </si>
  <si>
    <t>Century Textiles and Industry LTD</t>
  </si>
  <si>
    <t>Welspun India LTD</t>
  </si>
  <si>
    <t>Over the past 10 years, we can see, Arvind LTD and Raymond have given the highest dividend yield as compared to other companies of the same sector</t>
  </si>
  <si>
    <t>While the sales growth of Century Textile struggled in the past 10 years, Welspun India showed a subsatntial growth. Arvind LTD, Vardhaman Textiles, Raymond LTD, and Bombay Dyeing showed a positive growth pattern too.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</si>
</sst>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0.0%"/>
    <numFmt numFmtId="165" formatCode="0.000"/>
    <numFmt numFmtId="166" formatCode="0.000%"/>
    <numFmt numFmtId="167" formatCode="0.000000%"/>
    <numFmt numFmtId="168" formatCode="0.00000000%"/>
    <numFmt numFmtId="169" formatCode="[$₹]#,##0.00"/>
    <numFmt numFmtId="170" formatCode="mmm\ yyyy"/>
    <numFmt numFmtId="171" formatCode="yyyy"/>
    <numFmt numFmtId="172" formatCode="mm/yyyy"/>
    <numFmt numFmtId="173" formatCode="dd\-mm\-yyyy"/>
    <numFmt numFmtId="174" formatCode="0.0000%"/>
    <numFmt numFmtId="175" formatCode="d\ mmm\ yyyy"/>
    <numFmt numFmtId="176" formatCode="d\ mmmm\ yyyy"/>
  </numFmts>
  <fonts count="72">
    <font>
      <sz val="10"/>
      <color rgb="FF000000"/>
      <name val="Arial"/>
    </font>
    <font>
      <b/>
      <sz val="24"/>
      <color rgb="FF000000"/>
      <name val="Calibri"/>
    </font>
    <font>
      <sz val="10"/>
      <name val="Arial"/>
    </font>
    <font>
      <b/>
      <sz val="12"/>
      <color theme="1"/>
      <name val="Arial"/>
    </font>
    <font>
      <sz val="11"/>
      <color theme="1"/>
      <name val="Arial"/>
    </font>
    <font>
      <b/>
      <u/>
      <sz val="24"/>
      <color rgb="FF980000"/>
      <name val="Times New Roman"/>
    </font>
    <font>
      <sz val="11"/>
      <color rgb="FF1A0DAB"/>
      <name val="Arial"/>
    </font>
    <font>
      <u/>
      <sz val="11"/>
      <color rgb="FF1A0DAB"/>
      <name val="Arial"/>
    </font>
    <font>
      <b/>
      <sz val="10"/>
      <color theme="1"/>
      <name val="Arial"/>
    </font>
    <font>
      <sz val="10"/>
      <color theme="1"/>
      <name val="Comic Sans MS"/>
    </font>
    <font>
      <sz val="10"/>
      <color theme="1"/>
      <name val="Comic Sans MS"/>
    </font>
    <font>
      <sz val="10"/>
      <color theme="1"/>
      <name val="Arial"/>
    </font>
    <font>
      <sz val="24"/>
      <color theme="1"/>
      <name val="Arial"/>
    </font>
    <font>
      <b/>
      <i/>
      <sz val="20"/>
      <color theme="1"/>
      <name val="Arial"/>
    </font>
    <font>
      <sz val="11"/>
      <color rgb="FF9C0006"/>
      <name val="Arial"/>
    </font>
    <font>
      <b/>
      <i/>
      <sz val="11"/>
      <color rgb="FF006100"/>
      <name val="Bahnschrift light"/>
    </font>
    <font>
      <u/>
      <sz val="14"/>
      <color theme="10"/>
      <name val="Bahnschrift light"/>
    </font>
    <font>
      <u/>
      <sz val="14"/>
      <color theme="10"/>
      <name val="Bahnschrift light"/>
    </font>
    <font>
      <b/>
      <i/>
      <sz val="20"/>
      <color theme="1"/>
      <name val="Bahnschrift light"/>
    </font>
    <font>
      <b/>
      <sz val="11"/>
      <color theme="1"/>
      <name val="Arial"/>
    </font>
    <font>
      <b/>
      <sz val="24"/>
      <color rgb="FF000000"/>
      <name val="Arial"/>
    </font>
    <font>
      <sz val="10"/>
      <color rgb="FF4285F4"/>
      <name val="Arial"/>
    </font>
    <font>
      <sz val="10"/>
      <color theme="4"/>
      <name val="Arial"/>
    </font>
    <font>
      <b/>
      <sz val="11"/>
      <color rgb="FF000000"/>
      <name val="Calibri"/>
    </font>
    <font>
      <sz val="11"/>
      <color rgb="FF000000"/>
      <name val="Calibri"/>
    </font>
    <font>
      <sz val="11"/>
      <color rgb="FFA61D4C"/>
      <name val="Inconsolata"/>
    </font>
    <font>
      <sz val="11"/>
      <color rgb="FF111111"/>
      <name val="SourceSansPro"/>
    </font>
    <font>
      <sz val="12"/>
      <color theme="1"/>
      <name val="Arial"/>
    </font>
    <font>
      <sz val="11"/>
      <color rgb="FF111111"/>
      <name val="Roboto"/>
    </font>
    <font>
      <sz val="12"/>
      <color rgb="FF111111"/>
      <name val="Roboto"/>
    </font>
    <font>
      <sz val="12"/>
      <color rgb="FF444444"/>
      <name val="Roboto"/>
    </font>
    <font>
      <sz val="11"/>
      <color rgb="FF57595D"/>
      <name val="&quot;Open Sans&quot;"/>
    </font>
    <font>
      <sz val="10"/>
      <color rgb="FF000000"/>
      <name val="Futura-pt"/>
    </font>
    <font>
      <sz val="10"/>
      <color rgb="FF000000"/>
      <name val="Arial"/>
    </font>
    <font>
      <sz val="10"/>
      <color rgb="FF3552E6"/>
      <name val="Arial"/>
    </font>
    <font>
      <sz val="8"/>
      <color rgb="FF4C4C4C"/>
      <name val="Futura-pt"/>
    </font>
    <font>
      <sz val="8"/>
      <color rgb="FF353434"/>
      <name val="Futura-pt"/>
    </font>
    <font>
      <sz val="11"/>
      <color rgb="FF353434"/>
      <name val="Futura-pt"/>
    </font>
    <font>
      <sz val="10"/>
      <color rgb="FF3552E6"/>
      <name val="Futura-pt"/>
    </font>
    <font>
      <sz val="8"/>
      <color rgb="FF353434"/>
      <name val="Arial"/>
    </font>
    <font>
      <b/>
      <sz val="11"/>
      <color theme="4"/>
      <name val="Futura-pt"/>
    </font>
    <font>
      <b/>
      <sz val="11"/>
      <color rgb="FF4285F4"/>
      <name val="Arial"/>
    </font>
    <font>
      <sz val="11"/>
      <color rgb="FF353434"/>
      <name val="Arial"/>
    </font>
    <font>
      <b/>
      <u/>
      <sz val="14"/>
      <color theme="1"/>
      <name val="Arial"/>
    </font>
    <font>
      <sz val="11"/>
      <color theme="1"/>
      <name val="&quot;Inter var&quot;"/>
    </font>
    <font>
      <sz val="10"/>
      <color rgb="FF22222F"/>
      <name val="&quot;Inter var&quot;"/>
    </font>
    <font>
      <b/>
      <u/>
      <sz val="14"/>
      <color theme="1"/>
      <name val="Arial"/>
    </font>
    <font>
      <b/>
      <u/>
      <sz val="12"/>
      <color theme="1"/>
      <name val="Arial"/>
    </font>
    <font>
      <b/>
      <u/>
      <sz val="12"/>
      <color theme="1"/>
      <name val="Arial"/>
    </font>
    <font>
      <sz val="11"/>
      <color rgb="FF111111"/>
      <name val="Arial"/>
    </font>
    <font>
      <b/>
      <u/>
      <sz val="12"/>
      <color theme="1"/>
      <name val="Arial"/>
    </font>
    <font>
      <u/>
      <sz val="10"/>
      <color theme="1"/>
      <name val="Arial"/>
    </font>
    <font>
      <u/>
      <sz val="10"/>
      <color rgb="FF1155CC"/>
      <name val="Arial"/>
    </font>
    <font>
      <b/>
      <sz val="11"/>
      <color rgb="FF333333"/>
      <name val="Roboto"/>
    </font>
    <font>
      <b/>
      <u/>
      <sz val="12"/>
      <color theme="1"/>
      <name val="Arial"/>
    </font>
    <font>
      <sz val="11"/>
      <color rgb="FF5C5C5C"/>
      <name val="Roboto"/>
    </font>
    <font>
      <sz val="11"/>
      <color rgb="FF4A4A4A"/>
      <name val="Roboto"/>
    </font>
    <font>
      <sz val="12"/>
      <color rgb="FF606F7B"/>
      <name val="&quot;Inter var&quot;"/>
    </font>
    <font>
      <b/>
      <sz val="11"/>
      <color rgb="FF22222F"/>
      <name val="&quot;Inter var&quot;"/>
    </font>
    <font>
      <b/>
      <sz val="11"/>
      <color theme="1"/>
      <name val="&quot;Inter var&quot;"/>
    </font>
    <font>
      <b/>
      <sz val="12"/>
      <color rgb="FF22222F"/>
      <name val="Arial"/>
    </font>
    <font>
      <b/>
      <sz val="10"/>
      <color rgb="FF22222F"/>
      <name val="&quot;Inter var&quot;"/>
    </font>
    <font>
      <b/>
      <sz val="20"/>
      <color theme="1"/>
      <name val="Arial"/>
    </font>
    <font>
      <sz val="14"/>
      <color theme="1"/>
      <name val="Arial"/>
    </font>
    <font>
      <sz val="10"/>
      <color rgb="FF202124"/>
      <name val="Arial"/>
    </font>
    <font>
      <sz val="10"/>
      <color rgb="FF111111"/>
      <name val="Arial"/>
    </font>
    <font>
      <sz val="10"/>
      <color rgb="FF660000"/>
      <name val="Arial"/>
    </font>
    <font>
      <b/>
      <sz val="14"/>
      <color rgb="FF660000"/>
      <name val="Arial"/>
    </font>
    <font>
      <b/>
      <sz val="10"/>
      <color rgb="FF000000"/>
      <name val="Arial"/>
    </font>
    <font>
      <sz val="10"/>
      <color rgb="FF000000"/>
      <name val="Roboto"/>
    </font>
    <font>
      <sz val="18"/>
      <color rgb="FF000000"/>
      <name val="Arial"/>
    </font>
    <font>
      <sz val="18"/>
      <color theme="1"/>
      <name val="Arial"/>
    </font>
  </fonts>
  <fills count="39">
    <fill>
      <patternFill patternType="none"/>
    </fill>
    <fill>
      <patternFill patternType="gray125"/>
    </fill>
    <fill>
      <patternFill patternType="solid">
        <fgColor rgb="FFFBE4D5"/>
        <bgColor rgb="FFFBE4D5"/>
      </patternFill>
    </fill>
    <fill>
      <patternFill patternType="solid">
        <fgColor rgb="FFE2EFD9"/>
        <bgColor rgb="FFE2EFD9"/>
      </patternFill>
    </fill>
    <fill>
      <patternFill patternType="solid">
        <fgColor theme="6"/>
        <bgColor theme="6"/>
      </patternFill>
    </fill>
    <fill>
      <patternFill patternType="solid">
        <fgColor rgb="FFFFFFFF"/>
        <bgColor rgb="FFFFFFFF"/>
      </patternFill>
    </fill>
    <fill>
      <patternFill patternType="solid">
        <fgColor rgb="FFFFC7CE"/>
        <bgColor rgb="FFFFC7CE"/>
      </patternFill>
    </fill>
    <fill>
      <patternFill patternType="solid">
        <fgColor rgb="FFFFFFCC"/>
        <bgColor rgb="FFFFFFCC"/>
      </patternFill>
    </fill>
    <fill>
      <patternFill patternType="solid">
        <fgColor rgb="FFC6EFCE"/>
        <bgColor rgb="FFC6EFCE"/>
      </patternFill>
    </fill>
    <fill>
      <patternFill patternType="solid">
        <fgColor rgb="FFC8C8C8"/>
        <bgColor rgb="FFC8C8C8"/>
      </patternFill>
    </fill>
    <fill>
      <patternFill patternType="solid">
        <fgColor theme="9"/>
        <bgColor theme="9"/>
      </patternFill>
    </fill>
    <fill>
      <patternFill patternType="solid">
        <fgColor rgb="FFFFE699"/>
        <bgColor rgb="FFFFE699"/>
      </patternFill>
    </fill>
    <fill>
      <patternFill patternType="solid">
        <fgColor rgb="FFFFD966"/>
        <bgColor rgb="FFFFD966"/>
      </patternFill>
    </fill>
    <fill>
      <patternFill patternType="solid">
        <fgColor rgb="FF92D050"/>
        <bgColor rgb="FF92D050"/>
      </patternFill>
    </fill>
    <fill>
      <patternFill patternType="solid">
        <fgColor rgb="FF93C47D"/>
        <bgColor rgb="FF93C47D"/>
      </patternFill>
    </fill>
    <fill>
      <patternFill patternType="solid">
        <fgColor theme="0"/>
        <bgColor theme="0"/>
      </patternFill>
    </fill>
    <fill>
      <patternFill patternType="solid">
        <fgColor rgb="FFFFE599"/>
        <bgColor rgb="FFFFE599"/>
      </patternFill>
    </fill>
    <fill>
      <patternFill patternType="solid">
        <fgColor rgb="FFE6B8AF"/>
        <bgColor rgb="FFE6B8AF"/>
      </patternFill>
    </fill>
    <fill>
      <patternFill patternType="solid">
        <fgColor rgb="FFB6D7A8"/>
        <bgColor rgb="FFB6D7A8"/>
      </patternFill>
    </fill>
    <fill>
      <patternFill patternType="solid">
        <fgColor rgb="FF6D9EEB"/>
        <bgColor rgb="FF6D9EEB"/>
      </patternFill>
    </fill>
    <fill>
      <patternFill patternType="solid">
        <fgColor rgb="FFB4A7D6"/>
        <bgColor rgb="FFB4A7D6"/>
      </patternFill>
    </fill>
    <fill>
      <patternFill patternType="solid">
        <fgColor rgb="FFF3F3F3"/>
        <bgColor rgb="FFF3F3F3"/>
      </patternFill>
    </fill>
    <fill>
      <patternFill patternType="solid">
        <fgColor rgb="FFFFFAE8"/>
        <bgColor rgb="FFFFFAE8"/>
      </patternFill>
    </fill>
    <fill>
      <patternFill patternType="solid">
        <fgColor rgb="FFFF9900"/>
        <bgColor rgb="FFFF9900"/>
      </patternFill>
    </fill>
    <fill>
      <patternFill patternType="solid">
        <fgColor theme="7"/>
        <bgColor theme="7"/>
      </patternFill>
    </fill>
    <fill>
      <patternFill patternType="solid">
        <fgColor rgb="FFFFFF00"/>
        <bgColor rgb="FFFFFF00"/>
      </patternFill>
    </fill>
    <fill>
      <patternFill patternType="solid">
        <fgColor rgb="FFD9D9D9"/>
        <bgColor rgb="FFD9D9D9"/>
      </patternFill>
    </fill>
    <fill>
      <patternFill patternType="solid">
        <fgColor rgb="FFFCE5CD"/>
        <bgColor rgb="FFFCE5CD"/>
      </patternFill>
    </fill>
    <fill>
      <patternFill patternType="solid">
        <fgColor rgb="FF00FFFF"/>
        <bgColor rgb="FF00FFFF"/>
      </patternFill>
    </fill>
    <fill>
      <patternFill patternType="solid">
        <fgColor rgb="FFB7B7B7"/>
        <bgColor rgb="FFB7B7B7"/>
      </patternFill>
    </fill>
    <fill>
      <patternFill patternType="solid">
        <fgColor rgb="FFFF00FF"/>
        <bgColor rgb="FFFF00FF"/>
      </patternFill>
    </fill>
    <fill>
      <patternFill patternType="solid">
        <fgColor theme="4"/>
        <bgColor theme="4"/>
      </patternFill>
    </fill>
    <fill>
      <patternFill patternType="solid">
        <fgColor rgb="FFFF0000"/>
        <bgColor rgb="FFFF0000"/>
      </patternFill>
    </fill>
    <fill>
      <patternFill patternType="solid">
        <fgColor rgb="FFF7F7F7"/>
        <bgColor rgb="FFF7F7F7"/>
      </patternFill>
    </fill>
    <fill>
      <patternFill patternType="solid">
        <fgColor rgb="FFF4CCCC"/>
        <bgColor rgb="FFF4CCCC"/>
      </patternFill>
    </fill>
    <fill>
      <patternFill patternType="solid">
        <fgColor rgb="FFFFF2CC"/>
        <bgColor rgb="FFFFF2CC"/>
      </patternFill>
    </fill>
    <fill>
      <patternFill patternType="solid">
        <fgColor rgb="FFD9EAD3"/>
        <bgColor rgb="FFD9EAD3"/>
      </patternFill>
    </fill>
    <fill>
      <patternFill patternType="solid">
        <fgColor rgb="FFCFE2F3"/>
        <bgColor rgb="FFCFE2F3"/>
      </patternFill>
    </fill>
    <fill>
      <patternFill patternType="solid">
        <fgColor rgb="FFEFEFEF"/>
        <bgColor rgb="FFEFEFEF"/>
      </patternFill>
    </fill>
  </fills>
  <borders count="2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B2B2B2"/>
      </left>
      <right style="thin">
        <color rgb="FFB2B2B2"/>
      </right>
      <top style="thin">
        <color rgb="FFB2B2B2"/>
      </top>
      <bottom style="thin">
        <color rgb="FFB2B2B2"/>
      </bottom>
      <diagonal/>
    </border>
    <border>
      <left style="thin">
        <color rgb="FFB2B2B2"/>
      </left>
      <right style="thin">
        <color rgb="FFB2B2B2"/>
      </right>
      <top style="thin">
        <color rgb="FFB2B2B2"/>
      </top>
      <bottom/>
      <diagonal/>
    </border>
    <border>
      <left style="thin">
        <color rgb="FFB2B2B2"/>
      </left>
      <right style="thin">
        <color rgb="FFB2B2B2"/>
      </right>
      <top/>
      <bottom/>
      <diagonal/>
    </border>
    <border>
      <left style="thin">
        <color rgb="FFB2B2B2"/>
      </left>
      <right style="thin">
        <color rgb="FFB2B2B2"/>
      </right>
      <top/>
      <bottom style="thin">
        <color rgb="FFB2B2B2"/>
      </bottom>
      <diagonal/>
    </border>
    <border>
      <left style="medium">
        <color rgb="FF000000"/>
      </left>
      <right style="medium">
        <color rgb="FF000000"/>
      </right>
      <top style="medium">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272">
    <xf numFmtId="0" fontId="0" fillId="0" borderId="0" xfId="0" applyFont="1" applyAlignment="1"/>
    <xf numFmtId="0" fontId="3" fillId="4" borderId="4" xfId="0" applyFont="1" applyFill="1" applyBorder="1" applyAlignment="1">
      <alignment horizontal="center"/>
    </xf>
    <xf numFmtId="0" fontId="3" fillId="4" borderId="4" xfId="0" applyFont="1" applyFill="1" applyBorder="1" applyAlignment="1">
      <alignment horizontal="center"/>
    </xf>
    <xf numFmtId="0" fontId="4" fillId="0" borderId="4" xfId="0" applyFont="1" applyBorder="1" applyAlignment="1">
      <alignment horizontal="center"/>
    </xf>
    <xf numFmtId="0" fontId="5" fillId="0" borderId="0" xfId="0" applyFont="1" applyAlignment="1"/>
    <xf numFmtId="0" fontId="6" fillId="5" borderId="0" xfId="0" applyFont="1" applyFill="1" applyAlignment="1">
      <alignment horizontal="right"/>
    </xf>
    <xf numFmtId="0" fontId="7" fillId="5" borderId="0" xfId="0" applyFont="1" applyFill="1" applyAlignment="1">
      <alignment horizontal="left"/>
    </xf>
    <xf numFmtId="0" fontId="8" fillId="0" borderId="0" xfId="0" applyFont="1" applyAlignment="1"/>
    <xf numFmtId="0" fontId="9" fillId="0" borderId="0" xfId="0" applyFont="1" applyAlignment="1"/>
    <xf numFmtId="0" fontId="9" fillId="5" borderId="0" xfId="0" applyFont="1" applyFill="1" applyAlignment="1">
      <alignment horizontal="right"/>
    </xf>
    <xf numFmtId="0" fontId="9" fillId="0" borderId="0" xfId="0" applyFont="1"/>
    <xf numFmtId="0" fontId="10" fillId="0" borderId="0" xfId="0" applyFont="1"/>
    <xf numFmtId="0" fontId="9" fillId="5" borderId="0" xfId="0" applyFont="1" applyFill="1" applyAlignment="1"/>
    <xf numFmtId="0" fontId="11" fillId="0" borderId="0" xfId="0" applyFont="1" applyAlignment="1"/>
    <xf numFmtId="164" fontId="11" fillId="0" borderId="0" xfId="0" applyNumberFormat="1" applyFont="1" applyAlignment="1"/>
    <xf numFmtId="0" fontId="9" fillId="0" borderId="0" xfId="0" applyFont="1" applyAlignment="1"/>
    <xf numFmtId="0" fontId="9" fillId="0" borderId="0" xfId="0" applyFont="1" applyAlignment="1"/>
    <xf numFmtId="10" fontId="11" fillId="0" borderId="0" xfId="0" applyNumberFormat="1" applyFont="1" applyAlignment="1"/>
    <xf numFmtId="9" fontId="11" fillId="0" borderId="0" xfId="0" applyNumberFormat="1" applyFont="1" applyAlignment="1"/>
    <xf numFmtId="0" fontId="12" fillId="0" borderId="0" xfId="0" applyFont="1" applyAlignment="1"/>
    <xf numFmtId="0" fontId="14" fillId="6" borderId="5" xfId="0" applyFont="1" applyFill="1" applyBorder="1" applyAlignment="1">
      <alignment horizontal="center" vertical="center"/>
    </xf>
    <xf numFmtId="0" fontId="14" fillId="6" borderId="6" xfId="0" applyFont="1" applyFill="1" applyBorder="1" applyAlignment="1">
      <alignment horizontal="center" vertical="center"/>
    </xf>
    <xf numFmtId="0" fontId="14" fillId="6" borderId="7" xfId="0" applyFont="1" applyFill="1" applyBorder="1" applyAlignment="1">
      <alignment horizontal="center" vertical="center"/>
    </xf>
    <xf numFmtId="0" fontId="4" fillId="7" borderId="8" xfId="0" applyFont="1" applyFill="1" applyBorder="1" applyAlignment="1">
      <alignment horizontal="center" vertical="center"/>
    </xf>
    <xf numFmtId="2" fontId="4" fillId="7" borderId="8" xfId="0" applyNumberFormat="1" applyFont="1" applyFill="1" applyBorder="1" applyAlignment="1">
      <alignment horizontal="center"/>
    </xf>
    <xf numFmtId="10" fontId="4" fillId="7" borderId="8" xfId="0" applyNumberFormat="1" applyFont="1" applyFill="1" applyBorder="1" applyAlignment="1">
      <alignment horizontal="center"/>
    </xf>
    <xf numFmtId="165" fontId="4" fillId="7" borderId="8" xfId="0" applyNumberFormat="1" applyFont="1" applyFill="1" applyBorder="1" applyAlignment="1">
      <alignment horizontal="center"/>
    </xf>
    <xf numFmtId="0" fontId="4" fillId="7" borderId="8" xfId="0" applyFont="1" applyFill="1" applyBorder="1" applyAlignment="1">
      <alignment horizontal="center"/>
    </xf>
    <xf numFmtId="0" fontId="4" fillId="0" borderId="0" xfId="0" applyFont="1" applyAlignment="1">
      <alignment horizontal="center"/>
    </xf>
    <xf numFmtId="0" fontId="14" fillId="6" borderId="4" xfId="0" applyFont="1" applyFill="1" applyBorder="1" applyAlignment="1">
      <alignment horizontal="center" vertical="center"/>
    </xf>
    <xf numFmtId="0" fontId="14" fillId="6" borderId="4" xfId="0" applyFont="1" applyFill="1" applyBorder="1" applyAlignment="1">
      <alignment horizontal="center"/>
    </xf>
    <xf numFmtId="0" fontId="15" fillId="8" borderId="12" xfId="0" applyFont="1" applyFill="1" applyBorder="1" applyAlignment="1">
      <alignment horizontal="center"/>
    </xf>
    <xf numFmtId="0" fontId="19" fillId="0" borderId="0" xfId="0" applyFont="1" applyAlignment="1">
      <alignment horizontal="center" vertical="center"/>
    </xf>
    <xf numFmtId="0" fontId="19" fillId="0" borderId="0" xfId="0" applyFont="1"/>
    <xf numFmtId="0" fontId="4" fillId="0" borderId="0" xfId="0" applyFont="1" applyAlignment="1">
      <alignment horizontal="center" vertical="center"/>
    </xf>
    <xf numFmtId="0" fontId="4" fillId="0" borderId="0" xfId="0" applyFont="1"/>
    <xf numFmtId="0" fontId="8" fillId="0" borderId="4" xfId="0" applyFont="1" applyBorder="1" applyAlignment="1"/>
    <xf numFmtId="0" fontId="23" fillId="0" borderId="4" xfId="0" applyFont="1" applyBorder="1" applyAlignment="1"/>
    <xf numFmtId="0" fontId="11" fillId="0" borderId="4" xfId="0" applyFont="1" applyBorder="1" applyAlignment="1"/>
    <xf numFmtId="166" fontId="24" fillId="0" borderId="4" xfId="0" applyNumberFormat="1" applyFont="1" applyBorder="1" applyAlignment="1">
      <alignment horizontal="right"/>
    </xf>
    <xf numFmtId="10" fontId="24" fillId="0" borderId="4" xfId="0" applyNumberFormat="1" applyFont="1" applyBorder="1" applyAlignment="1">
      <alignment horizontal="right"/>
    </xf>
    <xf numFmtId="0" fontId="23" fillId="0" borderId="4" xfId="0" applyFont="1" applyBorder="1" applyAlignment="1">
      <alignment horizontal="center"/>
    </xf>
    <xf numFmtId="0" fontId="24" fillId="0" borderId="4" xfId="0" applyFont="1" applyBorder="1" applyAlignment="1">
      <alignment horizontal="right"/>
    </xf>
    <xf numFmtId="167" fontId="11" fillId="0" borderId="4" xfId="0" applyNumberFormat="1" applyFont="1" applyBorder="1" applyAlignment="1"/>
    <xf numFmtId="168" fontId="11" fillId="0" borderId="4" xfId="0" applyNumberFormat="1" applyFont="1" applyBorder="1"/>
    <xf numFmtId="0" fontId="8" fillId="15" borderId="0" xfId="0" applyFont="1" applyFill="1" applyAlignment="1">
      <alignment horizontal="center"/>
    </xf>
    <xf numFmtId="0" fontId="8" fillId="0" borderId="4" xfId="0" applyFont="1" applyBorder="1" applyAlignment="1">
      <alignment horizontal="left"/>
    </xf>
    <xf numFmtId="0" fontId="8" fillId="0" borderId="0" xfId="0" applyFont="1" applyAlignment="1">
      <alignment horizontal="left"/>
    </xf>
    <xf numFmtId="169" fontId="25" fillId="5" borderId="4" xfId="0" applyNumberFormat="1" applyFont="1" applyFill="1" applyBorder="1"/>
    <xf numFmtId="0" fontId="25" fillId="5" borderId="0" xfId="0" applyFont="1" applyFill="1" applyAlignment="1"/>
    <xf numFmtId="0" fontId="27" fillId="0" borderId="0" xfId="0" applyFont="1"/>
    <xf numFmtId="0" fontId="11" fillId="17" borderId="0" xfId="0" applyFont="1" applyFill="1" applyAlignment="1"/>
    <xf numFmtId="0" fontId="4" fillId="0" borderId="0" xfId="0" applyFont="1"/>
    <xf numFmtId="0" fontId="11" fillId="18" borderId="0" xfId="0" applyFont="1" applyFill="1" applyAlignment="1"/>
    <xf numFmtId="0" fontId="29" fillId="5" borderId="0" xfId="0" applyFont="1" applyFill="1" applyAlignment="1">
      <alignment horizontal="left"/>
    </xf>
    <xf numFmtId="0" fontId="11" fillId="19" borderId="0" xfId="0" applyFont="1" applyFill="1" applyAlignment="1"/>
    <xf numFmtId="0" fontId="30" fillId="5" borderId="0" xfId="0" applyFont="1" applyFill="1" applyAlignment="1">
      <alignment horizontal="left"/>
    </xf>
    <xf numFmtId="0" fontId="31" fillId="20" borderId="0" xfId="0" applyFont="1" applyFill="1" applyAlignment="1"/>
    <xf numFmtId="0" fontId="31" fillId="15" borderId="0" xfId="0" applyFont="1" applyFill="1" applyAlignment="1"/>
    <xf numFmtId="0" fontId="32" fillId="5" borderId="0" xfId="0" applyFont="1" applyFill="1" applyAlignment="1"/>
    <xf numFmtId="0" fontId="34" fillId="5" borderId="0" xfId="0" applyFont="1" applyFill="1" applyAlignment="1">
      <alignment horizontal="center"/>
    </xf>
    <xf numFmtId="0" fontId="35" fillId="21" borderId="0" xfId="0" applyFont="1" applyFill="1" applyAlignment="1">
      <alignment horizontal="right"/>
    </xf>
    <xf numFmtId="0" fontId="36" fillId="0" borderId="0" xfId="0" applyFont="1" applyAlignment="1">
      <alignment horizontal="left"/>
    </xf>
    <xf numFmtId="170" fontId="36" fillId="21" borderId="0" xfId="0" applyNumberFormat="1" applyFont="1" applyFill="1" applyAlignment="1">
      <alignment horizontal="right"/>
    </xf>
    <xf numFmtId="0" fontId="36" fillId="15" borderId="0" xfId="0" applyFont="1" applyFill="1" applyAlignment="1">
      <alignment horizontal="right"/>
    </xf>
    <xf numFmtId="0" fontId="37" fillId="5" borderId="0" xfId="0" applyFont="1" applyFill="1" applyAlignment="1"/>
    <xf numFmtId="0" fontId="37" fillId="5" borderId="0" xfId="0" applyFont="1" applyFill="1"/>
    <xf numFmtId="3" fontId="37" fillId="5" borderId="0" xfId="0" applyNumberFormat="1" applyFont="1" applyFill="1" applyAlignment="1">
      <alignment horizontal="right"/>
    </xf>
    <xf numFmtId="0" fontId="37" fillId="5" borderId="0" xfId="0" applyFont="1" applyFill="1" applyAlignment="1">
      <alignment horizontal="right"/>
    </xf>
    <xf numFmtId="0" fontId="38" fillId="5" borderId="0" xfId="0" applyFont="1" applyFill="1" applyAlignment="1"/>
    <xf numFmtId="170" fontId="36" fillId="15" borderId="0" xfId="0" applyNumberFormat="1" applyFont="1" applyFill="1" applyAlignment="1">
      <alignment horizontal="right"/>
    </xf>
    <xf numFmtId="0" fontId="37" fillId="22" borderId="0" xfId="0" applyFont="1" applyFill="1" applyAlignment="1"/>
    <xf numFmtId="0" fontId="37" fillId="22" borderId="0" xfId="0" applyFont="1" applyFill="1"/>
    <xf numFmtId="0" fontId="37" fillId="22" borderId="0" xfId="0" applyFont="1" applyFill="1" applyAlignment="1">
      <alignment horizontal="right"/>
    </xf>
    <xf numFmtId="0" fontId="37" fillId="15" borderId="0" xfId="0" applyFont="1" applyFill="1" applyAlignment="1">
      <alignment horizontal="right"/>
    </xf>
    <xf numFmtId="0" fontId="33" fillId="4" borderId="0" xfId="0" applyFont="1" applyFill="1" applyAlignment="1"/>
    <xf numFmtId="170" fontId="39" fillId="21" borderId="0" xfId="0" applyNumberFormat="1" applyFont="1" applyFill="1" applyAlignment="1">
      <alignment horizontal="right"/>
    </xf>
    <xf numFmtId="0" fontId="40" fillId="5" borderId="0" xfId="0" applyFont="1" applyFill="1" applyAlignment="1"/>
    <xf numFmtId="0" fontId="40" fillId="5" borderId="0" xfId="0" applyFont="1" applyFill="1"/>
    <xf numFmtId="0" fontId="41" fillId="5" borderId="0" xfId="0" applyFont="1" applyFill="1" applyAlignment="1">
      <alignment horizontal="right"/>
    </xf>
    <xf numFmtId="0" fontId="40" fillId="5" borderId="0" xfId="0" applyFont="1" applyFill="1" applyAlignment="1">
      <alignment horizontal="right"/>
    </xf>
    <xf numFmtId="3" fontId="40" fillId="5" borderId="0" xfId="0" applyNumberFormat="1" applyFont="1" applyFill="1" applyAlignment="1">
      <alignment horizontal="right"/>
    </xf>
    <xf numFmtId="0" fontId="42" fillId="5" borderId="0" xfId="0" applyFont="1" applyFill="1" applyAlignment="1">
      <alignment horizontal="right"/>
    </xf>
    <xf numFmtId="0" fontId="11" fillId="0" borderId="0" xfId="0" applyFont="1" applyAlignment="1">
      <alignment horizontal="center"/>
    </xf>
    <xf numFmtId="0" fontId="43" fillId="23" borderId="0" xfId="0" applyFont="1" applyFill="1" applyAlignment="1">
      <alignment horizontal="center" vertical="center"/>
    </xf>
    <xf numFmtId="0" fontId="44" fillId="5" borderId="0" xfId="0" applyFont="1" applyFill="1" applyAlignment="1">
      <alignment vertical="center" wrapText="1"/>
    </xf>
    <xf numFmtId="0" fontId="3" fillId="0" borderId="0" xfId="0" applyFont="1" applyAlignment="1"/>
    <xf numFmtId="0" fontId="19" fillId="24" borderId="4" xfId="0" applyFont="1" applyFill="1" applyBorder="1" applyAlignment="1">
      <alignment horizontal="center" vertical="center"/>
    </xf>
    <xf numFmtId="0" fontId="11" fillId="0" borderId="4" xfId="0" applyFont="1" applyBorder="1" applyAlignment="1">
      <alignment horizontal="center"/>
    </xf>
    <xf numFmtId="10" fontId="11" fillId="0" borderId="4" xfId="0" applyNumberFormat="1" applyFont="1" applyBorder="1" applyAlignment="1"/>
    <xf numFmtId="10" fontId="11" fillId="0" borderId="4" xfId="0" applyNumberFormat="1" applyFont="1" applyBorder="1"/>
    <xf numFmtId="171" fontId="11" fillId="0" borderId="0" xfId="0" applyNumberFormat="1" applyFont="1" applyAlignment="1">
      <alignment horizontal="center"/>
    </xf>
    <xf numFmtId="10" fontId="11" fillId="0" borderId="0" xfId="0" applyNumberFormat="1" applyFont="1"/>
    <xf numFmtId="9" fontId="45" fillId="5" borderId="0" xfId="0" applyNumberFormat="1" applyFont="1" applyFill="1" applyAlignment="1">
      <alignment horizontal="right"/>
    </xf>
    <xf numFmtId="0" fontId="11" fillId="0" borderId="0" xfId="0" applyFont="1" applyAlignment="1">
      <alignment horizontal="center"/>
    </xf>
    <xf numFmtId="4" fontId="11" fillId="0" borderId="4" xfId="0" applyNumberFormat="1" applyFont="1" applyBorder="1" applyAlignment="1"/>
    <xf numFmtId="169" fontId="11" fillId="0" borderId="4" xfId="0" applyNumberFormat="1" applyFont="1" applyBorder="1" applyAlignment="1"/>
    <xf numFmtId="0" fontId="11" fillId="0" borderId="0" xfId="0" applyFont="1" applyAlignment="1">
      <alignment wrapText="1"/>
    </xf>
    <xf numFmtId="0" fontId="46" fillId="23" borderId="0" xfId="0" applyFont="1" applyFill="1" applyAlignment="1">
      <alignment vertical="center"/>
    </xf>
    <xf numFmtId="0" fontId="47" fillId="0" borderId="0" xfId="0" applyFont="1" applyAlignment="1">
      <alignment horizontal="center"/>
    </xf>
    <xf numFmtId="0" fontId="48" fillId="25" borderId="0" xfId="0" applyFont="1" applyFill="1" applyAlignment="1">
      <alignment horizontal="center"/>
    </xf>
    <xf numFmtId="0" fontId="3" fillId="0" borderId="0" xfId="0" applyFont="1" applyAlignment="1">
      <alignment horizontal="center" vertical="center"/>
    </xf>
    <xf numFmtId="0" fontId="11" fillId="10" borderId="0" xfId="0" applyFont="1" applyFill="1"/>
    <xf numFmtId="0" fontId="11" fillId="27" borderId="0" xfId="0" applyFont="1" applyFill="1"/>
    <xf numFmtId="0" fontId="11" fillId="28" borderId="0" xfId="0" applyFont="1" applyFill="1"/>
    <xf numFmtId="0" fontId="11" fillId="29" borderId="0" xfId="0" applyFont="1" applyFill="1" applyAlignment="1">
      <alignment wrapText="1"/>
    </xf>
    <xf numFmtId="0" fontId="50" fillId="30" borderId="0" xfId="0" applyFont="1" applyFill="1" applyAlignment="1">
      <alignment horizontal="center" vertical="center"/>
    </xf>
    <xf numFmtId="0" fontId="51" fillId="0" borderId="0" xfId="0" applyFont="1" applyAlignment="1">
      <alignment vertical="center"/>
    </xf>
    <xf numFmtId="0" fontId="52" fillId="0" borderId="0" xfId="0" applyFont="1" applyAlignment="1">
      <alignment wrapText="1"/>
    </xf>
    <xf numFmtId="0" fontId="11" fillId="0" borderId="0" xfId="0" applyFont="1" applyAlignment="1">
      <alignment wrapText="1"/>
    </xf>
    <xf numFmtId="0" fontId="53" fillId="0" borderId="0" xfId="0" applyFont="1"/>
    <xf numFmtId="0" fontId="8" fillId="0" borderId="0" xfId="0" applyFont="1" applyAlignment="1">
      <alignment wrapText="1"/>
    </xf>
    <xf numFmtId="0" fontId="54" fillId="31" borderId="0" xfId="0" applyFont="1" applyFill="1" applyAlignment="1"/>
    <xf numFmtId="0" fontId="53" fillId="32" borderId="4" xfId="0" applyFont="1" applyFill="1" applyBorder="1" applyAlignment="1">
      <alignment horizontal="center"/>
    </xf>
    <xf numFmtId="0" fontId="53" fillId="32" borderId="4" xfId="0" applyFont="1" applyFill="1" applyBorder="1" applyAlignment="1">
      <alignment horizontal="center"/>
    </xf>
    <xf numFmtId="0" fontId="8" fillId="32" borderId="4" xfId="0" applyFont="1" applyFill="1" applyBorder="1" applyAlignment="1">
      <alignment horizontal="center" vertical="center" wrapText="1"/>
    </xf>
    <xf numFmtId="172" fontId="55" fillId="5" borderId="4" xfId="0" applyNumberFormat="1" applyFont="1" applyFill="1" applyBorder="1" applyAlignment="1">
      <alignment horizontal="center" vertical="center"/>
    </xf>
    <xf numFmtId="9" fontId="55" fillId="10" borderId="4" xfId="0" applyNumberFormat="1" applyFont="1" applyFill="1" applyBorder="1" applyAlignment="1">
      <alignment horizontal="center" vertical="center"/>
    </xf>
    <xf numFmtId="0" fontId="55" fillId="5" borderId="4" xfId="0" applyFont="1" applyFill="1" applyBorder="1" applyAlignment="1">
      <alignment wrapText="1"/>
    </xf>
    <xf numFmtId="173" fontId="55" fillId="5" borderId="4" xfId="0" applyNumberFormat="1" applyFont="1" applyFill="1" applyBorder="1" applyAlignment="1">
      <alignment horizontal="center" vertical="center"/>
    </xf>
    <xf numFmtId="9" fontId="55" fillId="10" borderId="4" xfId="0" applyNumberFormat="1" applyFont="1" applyFill="1" applyBorder="1" applyAlignment="1">
      <alignment horizontal="center" vertical="center"/>
    </xf>
    <xf numFmtId="0" fontId="55" fillId="5" borderId="4" xfId="0" applyFont="1" applyFill="1" applyBorder="1" applyAlignment="1">
      <alignment wrapText="1"/>
    </xf>
    <xf numFmtId="173" fontId="56" fillId="33" borderId="4" xfId="0" applyNumberFormat="1" applyFont="1" applyFill="1" applyBorder="1" applyAlignment="1">
      <alignment horizontal="center" vertical="center"/>
    </xf>
    <xf numFmtId="9" fontId="56" fillId="10" borderId="4" xfId="0" applyNumberFormat="1" applyFont="1" applyFill="1" applyBorder="1" applyAlignment="1">
      <alignment horizontal="center" vertical="center"/>
    </xf>
    <xf numFmtId="0" fontId="56" fillId="33" borderId="4" xfId="0" applyFont="1" applyFill="1" applyBorder="1" applyAlignment="1">
      <alignment wrapText="1"/>
    </xf>
    <xf numFmtId="0" fontId="3" fillId="31" borderId="0" xfId="0" applyFont="1" applyFill="1" applyAlignment="1"/>
    <xf numFmtId="0" fontId="57" fillId="5" borderId="0" xfId="0" applyFont="1" applyFill="1" applyAlignment="1"/>
    <xf numFmtId="0" fontId="19" fillId="0" borderId="0" xfId="0" applyFont="1" applyAlignment="1">
      <alignment wrapText="1"/>
    </xf>
    <xf numFmtId="0" fontId="19" fillId="0" borderId="4" xfId="0" applyFont="1" applyBorder="1"/>
    <xf numFmtId="170" fontId="58" fillId="5" borderId="4" xfId="0" applyNumberFormat="1" applyFont="1" applyFill="1" applyBorder="1" applyAlignment="1">
      <alignment horizontal="right"/>
    </xf>
    <xf numFmtId="0" fontId="45" fillId="5" borderId="0" xfId="0" applyFont="1" applyFill="1" applyAlignment="1">
      <alignment horizontal="right"/>
    </xf>
    <xf numFmtId="0" fontId="59" fillId="0" borderId="4" xfId="0" applyFont="1" applyBorder="1" applyAlignment="1">
      <alignment horizontal="left"/>
    </xf>
    <xf numFmtId="3" fontId="58" fillId="5" borderId="4" xfId="0" applyNumberFormat="1" applyFont="1" applyFill="1" applyBorder="1" applyAlignment="1">
      <alignment horizontal="right"/>
    </xf>
    <xf numFmtId="3" fontId="45" fillId="5" borderId="0" xfId="0" applyNumberFormat="1" applyFont="1" applyFill="1" applyAlignment="1">
      <alignment horizontal="right"/>
    </xf>
    <xf numFmtId="0" fontId="45" fillId="28" borderId="0" xfId="0" applyFont="1" applyFill="1" applyAlignment="1">
      <alignment horizontal="left"/>
    </xf>
    <xf numFmtId="10" fontId="45" fillId="28" borderId="4" xfId="0" applyNumberFormat="1" applyFont="1" applyFill="1" applyBorder="1" applyAlignment="1">
      <alignment horizontal="right"/>
    </xf>
    <xf numFmtId="3" fontId="45" fillId="5" borderId="0" xfId="0" applyNumberFormat="1" applyFont="1" applyFill="1" applyAlignment="1">
      <alignment horizontal="right"/>
    </xf>
    <xf numFmtId="0" fontId="45" fillId="0" borderId="0" xfId="0" applyFont="1" applyAlignment="1">
      <alignment horizontal="left"/>
    </xf>
    <xf numFmtId="10" fontId="45" fillId="5" borderId="4" xfId="0" applyNumberFormat="1" applyFont="1" applyFill="1" applyBorder="1" applyAlignment="1">
      <alignment horizontal="right"/>
    </xf>
    <xf numFmtId="0" fontId="45" fillId="5" borderId="0" xfId="0" applyFont="1" applyFill="1" applyAlignment="1">
      <alignment horizontal="right"/>
    </xf>
    <xf numFmtId="9" fontId="45" fillId="5" borderId="4" xfId="0" applyNumberFormat="1" applyFont="1" applyFill="1" applyBorder="1" applyAlignment="1">
      <alignment horizontal="right"/>
    </xf>
    <xf numFmtId="9" fontId="45" fillId="5" borderId="0" xfId="0" applyNumberFormat="1" applyFont="1" applyFill="1" applyAlignment="1">
      <alignment horizontal="right"/>
    </xf>
    <xf numFmtId="0" fontId="58" fillId="0" borderId="4" xfId="0" applyFont="1" applyBorder="1" applyAlignment="1">
      <alignment horizontal="left"/>
    </xf>
    <xf numFmtId="0" fontId="58" fillId="5" borderId="4" xfId="0" applyFont="1" applyFill="1" applyBorder="1" applyAlignment="1">
      <alignment horizontal="right"/>
    </xf>
    <xf numFmtId="0" fontId="45" fillId="5" borderId="4" xfId="0" applyFont="1" applyFill="1" applyBorder="1" applyAlignment="1">
      <alignment horizontal="right"/>
    </xf>
    <xf numFmtId="0" fontId="45" fillId="5" borderId="0" xfId="0" applyFont="1" applyFill="1" applyAlignment="1">
      <alignment horizontal="right"/>
    </xf>
    <xf numFmtId="0" fontId="58" fillId="0" borderId="4" xfId="0" applyFont="1" applyBorder="1" applyAlignment="1">
      <alignment horizontal="right"/>
    </xf>
    <xf numFmtId="0" fontId="45" fillId="27" borderId="0" xfId="0" applyFont="1" applyFill="1" applyAlignment="1">
      <alignment horizontal="left"/>
    </xf>
    <xf numFmtId="9" fontId="45" fillId="27" borderId="4" xfId="0" applyNumberFormat="1" applyFont="1" applyFill="1" applyBorder="1" applyAlignment="1">
      <alignment horizontal="right"/>
    </xf>
    <xf numFmtId="0" fontId="45" fillId="5" borderId="0" xfId="0" applyFont="1" applyFill="1"/>
    <xf numFmtId="0" fontId="60" fillId="31" borderId="0" xfId="0" applyFont="1" applyFill="1" applyAlignment="1">
      <alignment horizontal="left"/>
    </xf>
    <xf numFmtId="0" fontId="58" fillId="0" borderId="4" xfId="0" applyFont="1" applyBorder="1" applyAlignment="1">
      <alignment horizontal="left"/>
    </xf>
    <xf numFmtId="170" fontId="45" fillId="5" borderId="0" xfId="0" applyNumberFormat="1" applyFont="1" applyFill="1" applyAlignment="1">
      <alignment horizontal="right"/>
    </xf>
    <xf numFmtId="3" fontId="45" fillId="5" borderId="4" xfId="0" applyNumberFormat="1" applyFont="1" applyFill="1" applyBorder="1" applyAlignment="1">
      <alignment horizontal="right"/>
    </xf>
    <xf numFmtId="3" fontId="58" fillId="0" borderId="4" xfId="0" applyNumberFormat="1" applyFont="1" applyBorder="1" applyAlignment="1">
      <alignment horizontal="right"/>
    </xf>
    <xf numFmtId="4" fontId="45" fillId="5" borderId="4" xfId="0" applyNumberFormat="1" applyFont="1" applyFill="1" applyBorder="1" applyAlignment="1">
      <alignment horizontal="right"/>
    </xf>
    <xf numFmtId="4" fontId="58" fillId="5" borderId="4" xfId="0" applyNumberFormat="1" applyFont="1" applyFill="1" applyBorder="1" applyAlignment="1">
      <alignment horizontal="right"/>
    </xf>
    <xf numFmtId="0" fontId="45" fillId="0" borderId="19" xfId="0" applyFont="1" applyBorder="1" applyAlignment="1">
      <alignment horizontal="left"/>
    </xf>
    <xf numFmtId="0" fontId="45" fillId="0" borderId="20" xfId="0" applyFont="1" applyBorder="1" applyAlignment="1">
      <alignment horizontal="left"/>
    </xf>
    <xf numFmtId="0" fontId="45" fillId="0" borderId="21" xfId="0" applyFont="1" applyBorder="1" applyAlignment="1">
      <alignment horizontal="left"/>
    </xf>
    <xf numFmtId="0" fontId="11" fillId="0" borderId="4" xfId="0" applyFont="1" applyBorder="1"/>
    <xf numFmtId="0" fontId="59" fillId="29" borderId="19" xfId="0" applyFont="1" applyFill="1" applyBorder="1" applyAlignment="1">
      <alignment horizontal="left"/>
    </xf>
    <xf numFmtId="0" fontId="58" fillId="29" borderId="4" xfId="0" applyFont="1" applyFill="1" applyBorder="1" applyAlignment="1">
      <alignment horizontal="right"/>
    </xf>
    <xf numFmtId="0" fontId="61" fillId="0" borderId="20" xfId="0" applyFont="1" applyBorder="1" applyAlignment="1">
      <alignment horizontal="left"/>
    </xf>
    <xf numFmtId="0" fontId="61" fillId="0" borderId="4" xfId="0" applyFont="1" applyBorder="1" applyAlignment="1">
      <alignment horizontal="right"/>
    </xf>
    <xf numFmtId="0" fontId="61" fillId="5" borderId="4" xfId="0" applyFont="1" applyFill="1" applyBorder="1" applyAlignment="1">
      <alignment horizontal="right"/>
    </xf>
    <xf numFmtId="0" fontId="45" fillId="0" borderId="4" xfId="0" applyFont="1" applyBorder="1" applyAlignment="1">
      <alignment horizontal="right"/>
    </xf>
    <xf numFmtId="0" fontId="59" fillId="0" borderId="19" xfId="0" applyFont="1" applyBorder="1" applyAlignment="1">
      <alignment horizontal="left"/>
    </xf>
    <xf numFmtId="0" fontId="45" fillId="29" borderId="20" xfId="0" applyFont="1" applyFill="1" applyBorder="1" applyAlignment="1">
      <alignment horizontal="left"/>
    </xf>
    <xf numFmtId="0" fontId="45" fillId="29" borderId="4" xfId="0" applyFont="1" applyFill="1" applyBorder="1" applyAlignment="1">
      <alignment horizontal="right"/>
    </xf>
    <xf numFmtId="3" fontId="45" fillId="29" borderId="4" xfId="0" applyNumberFormat="1" applyFont="1" applyFill="1" applyBorder="1" applyAlignment="1">
      <alignment horizontal="right"/>
    </xf>
    <xf numFmtId="0" fontId="11" fillId="0" borderId="0" xfId="0" applyFont="1" applyAlignment="1">
      <alignment horizontal="center" vertical="center"/>
    </xf>
    <xf numFmtId="0" fontId="8" fillId="0" borderId="4" xfId="0" applyFont="1" applyBorder="1" applyAlignment="1">
      <alignment horizontal="center" vertical="center"/>
    </xf>
    <xf numFmtId="0" fontId="8" fillId="0" borderId="4" xfId="0" applyFont="1" applyBorder="1" applyAlignment="1">
      <alignment horizontal="center"/>
    </xf>
    <xf numFmtId="166" fontId="24" fillId="0" borderId="4" xfId="0" applyNumberFormat="1" applyFont="1" applyBorder="1" applyAlignment="1">
      <alignment horizontal="center"/>
    </xf>
    <xf numFmtId="174" fontId="24" fillId="0" borderId="4" xfId="0" applyNumberFormat="1" applyFont="1" applyBorder="1" applyAlignment="1">
      <alignment horizontal="center"/>
    </xf>
    <xf numFmtId="169" fontId="8" fillId="0" borderId="4" xfId="0" applyNumberFormat="1" applyFont="1" applyBorder="1" applyAlignment="1">
      <alignment horizontal="center"/>
    </xf>
    <xf numFmtId="169" fontId="11" fillId="0" borderId="4" xfId="0" applyNumberFormat="1" applyFont="1" applyBorder="1" applyAlignment="1">
      <alignment horizontal="center"/>
    </xf>
    <xf numFmtId="169" fontId="24" fillId="0" borderId="4" xfId="0" applyNumberFormat="1" applyFont="1" applyBorder="1" applyAlignment="1">
      <alignment horizontal="center"/>
    </xf>
    <xf numFmtId="0" fontId="11" fillId="8" borderId="0" xfId="0" applyFont="1" applyFill="1" applyAlignment="1">
      <alignment horizontal="center"/>
    </xf>
    <xf numFmtId="0" fontId="11" fillId="0" borderId="0" xfId="0" applyFont="1" applyAlignment="1">
      <alignment horizontal="center" wrapText="1"/>
    </xf>
    <xf numFmtId="0" fontId="11" fillId="0" borderId="4" xfId="0" applyFont="1" applyBorder="1" applyAlignment="1">
      <alignment wrapText="1"/>
    </xf>
    <xf numFmtId="0" fontId="3" fillId="0" borderId="4" xfId="0" applyFont="1" applyBorder="1" applyAlignment="1">
      <alignment horizontal="center" vertical="center"/>
    </xf>
    <xf numFmtId="170" fontId="11" fillId="0" borderId="4" xfId="0" applyNumberFormat="1" applyFont="1" applyBorder="1" applyAlignment="1">
      <alignment horizontal="center"/>
    </xf>
    <xf numFmtId="169" fontId="11" fillId="0" borderId="4" xfId="0" applyNumberFormat="1" applyFont="1" applyBorder="1" applyAlignment="1">
      <alignment horizontal="center"/>
    </xf>
    <xf numFmtId="0" fontId="11" fillId="0" borderId="4" xfId="0" applyFont="1" applyBorder="1" applyAlignment="1">
      <alignment horizontal="center"/>
    </xf>
    <xf numFmtId="0" fontId="66" fillId="26" borderId="0" xfId="0" applyFont="1" applyFill="1"/>
    <xf numFmtId="0" fontId="67" fillId="26" borderId="0" xfId="0" applyFont="1" applyFill="1" applyAlignment="1"/>
    <xf numFmtId="0" fontId="66" fillId="0" borderId="0" xfId="0" applyFont="1"/>
    <xf numFmtId="0" fontId="8" fillId="34" borderId="0" xfId="0" applyFont="1" applyFill="1" applyAlignment="1"/>
    <xf numFmtId="0" fontId="8" fillId="34" borderId="0" xfId="0" applyFont="1" applyFill="1"/>
    <xf numFmtId="0" fontId="11" fillId="35" borderId="4" xfId="0" applyFont="1" applyFill="1" applyBorder="1" applyAlignment="1">
      <alignment horizontal="center"/>
    </xf>
    <xf numFmtId="0" fontId="11" fillId="36" borderId="4" xfId="0" applyFont="1" applyFill="1" applyBorder="1" applyAlignment="1">
      <alignment horizontal="center"/>
    </xf>
    <xf numFmtId="10" fontId="11" fillId="36" borderId="4" xfId="0" applyNumberFormat="1" applyFont="1" applyFill="1" applyBorder="1" applyAlignment="1">
      <alignment horizontal="center"/>
    </xf>
    <xf numFmtId="0" fontId="68" fillId="15" borderId="0" xfId="0" applyFont="1" applyFill="1" applyAlignment="1"/>
    <xf numFmtId="0" fontId="68" fillId="15" borderId="0" xfId="0" applyFont="1" applyFill="1"/>
    <xf numFmtId="0" fontId="68" fillId="34" borderId="0" xfId="0" applyFont="1" applyFill="1" applyAlignment="1"/>
    <xf numFmtId="0" fontId="68" fillId="34" borderId="0" xfId="0" applyFont="1" applyFill="1"/>
    <xf numFmtId="175" fontId="11" fillId="36" borderId="4" xfId="0" applyNumberFormat="1" applyFont="1" applyFill="1" applyBorder="1" applyAlignment="1">
      <alignment horizontal="center"/>
    </xf>
    <xf numFmtId="2" fontId="11" fillId="36" borderId="4" xfId="0" applyNumberFormat="1" applyFont="1" applyFill="1" applyBorder="1" applyAlignment="1">
      <alignment horizontal="center"/>
    </xf>
    <xf numFmtId="176" fontId="11" fillId="36" borderId="4" xfId="0" applyNumberFormat="1" applyFont="1" applyFill="1" applyBorder="1" applyAlignment="1">
      <alignment horizontal="center"/>
    </xf>
    <xf numFmtId="0" fontId="11" fillId="34" borderId="0" xfId="0" applyFont="1" applyFill="1"/>
    <xf numFmtId="170" fontId="11" fillId="36" borderId="4" xfId="0" applyNumberFormat="1" applyFont="1" applyFill="1" applyBorder="1" applyAlignment="1">
      <alignment horizontal="center"/>
    </xf>
    <xf numFmtId="1" fontId="11" fillId="36" borderId="4" xfId="0" applyNumberFormat="1" applyFont="1" applyFill="1" applyBorder="1" applyAlignment="1">
      <alignment horizontal="center"/>
    </xf>
    <xf numFmtId="1" fontId="33" fillId="36" borderId="4" xfId="0" applyNumberFormat="1" applyFont="1" applyFill="1" applyBorder="1" applyAlignment="1">
      <alignment horizontal="center"/>
    </xf>
    <xf numFmtId="1" fontId="33" fillId="36" borderId="22" xfId="0" applyNumberFormat="1" applyFont="1" applyFill="1" applyBorder="1" applyAlignment="1">
      <alignment horizontal="center"/>
    </xf>
    <xf numFmtId="0" fontId="33" fillId="36" borderId="22" xfId="0" applyFont="1" applyFill="1" applyBorder="1" applyAlignment="1">
      <alignment horizontal="center"/>
    </xf>
    <xf numFmtId="0" fontId="8" fillId="35" borderId="0" xfId="0" applyFont="1" applyFill="1" applyAlignment="1"/>
    <xf numFmtId="0" fontId="11" fillId="35" borderId="0" xfId="0" applyFont="1" applyFill="1"/>
    <xf numFmtId="0" fontId="8" fillId="37" borderId="0" xfId="0" applyFont="1" applyFill="1" applyAlignment="1"/>
    <xf numFmtId="0" fontId="11" fillId="37" borderId="0" xfId="0" applyFont="1" applyFill="1"/>
    <xf numFmtId="0" fontId="11" fillId="38" borderId="0" xfId="0" applyFont="1" applyFill="1" applyAlignment="1"/>
    <xf numFmtId="0" fontId="11" fillId="38" borderId="0" xfId="0" applyFont="1" applyFill="1"/>
    <xf numFmtId="0" fontId="8" fillId="37" borderId="0" xfId="0" applyFont="1" applyFill="1"/>
    <xf numFmtId="0" fontId="69" fillId="38" borderId="0" xfId="0" applyFont="1" applyFill="1" applyAlignment="1"/>
    <xf numFmtId="0" fontId="8" fillId="0" borderId="0" xfId="0" applyFont="1"/>
    <xf numFmtId="0" fontId="71" fillId="0" borderId="0" xfId="0" applyFont="1" applyAlignment="1">
      <alignment horizontal="center"/>
    </xf>
    <xf numFmtId="0" fontId="71" fillId="0" borderId="0" xfId="0" applyFont="1" applyAlignment="1">
      <alignment horizontal="center" wrapText="1"/>
    </xf>
    <xf numFmtId="0" fontId="3" fillId="36" borderId="4" xfId="0" applyFont="1" applyFill="1" applyBorder="1" applyAlignment="1">
      <alignment horizontal="center"/>
    </xf>
    <xf numFmtId="0" fontId="27" fillId="0" borderId="4" xfId="0" applyFont="1" applyBorder="1" applyAlignment="1">
      <alignment horizontal="center" vertical="center" wrapText="1"/>
    </xf>
    <xf numFmtId="10" fontId="27" fillId="0" borderId="4" xfId="0" applyNumberFormat="1" applyFont="1" applyBorder="1" applyAlignment="1">
      <alignment horizontal="center" vertical="center"/>
    </xf>
    <xf numFmtId="10" fontId="27" fillId="0" borderId="4" xfId="0" applyNumberFormat="1" applyFont="1" applyBorder="1" applyAlignment="1">
      <alignment horizontal="center" vertical="center"/>
    </xf>
    <xf numFmtId="0" fontId="27" fillId="0" borderId="4" xfId="0" applyFont="1" applyBorder="1" applyAlignment="1">
      <alignment horizontal="center" vertical="center"/>
    </xf>
    <xf numFmtId="166" fontId="27" fillId="0" borderId="4" xfId="0" applyNumberFormat="1" applyFont="1" applyBorder="1" applyAlignment="1">
      <alignment horizontal="center" vertical="center"/>
    </xf>
    <xf numFmtId="174" fontId="27" fillId="0" borderId="4" xfId="0" applyNumberFormat="1" applyFont="1" applyBorder="1" applyAlignment="1">
      <alignment horizontal="center" vertical="center"/>
    </xf>
    <xf numFmtId="0" fontId="1" fillId="2" borderId="1" xfId="0" applyFont="1" applyFill="1" applyBorder="1" applyAlignment="1">
      <alignment horizontal="center"/>
    </xf>
    <xf numFmtId="0" fontId="2" fillId="0" borderId="2" xfId="0" applyFont="1" applyBorder="1"/>
    <xf numFmtId="0" fontId="2" fillId="0" borderId="3" xfId="0" applyFont="1" applyBorder="1"/>
    <xf numFmtId="0" fontId="1" fillId="3" borderId="0" xfId="0" applyFont="1" applyFill="1" applyAlignment="1">
      <alignment horizontal="center"/>
    </xf>
    <xf numFmtId="0" fontId="0" fillId="0" borderId="0" xfId="0" applyFont="1" applyAlignment="1"/>
    <xf numFmtId="0" fontId="13" fillId="0" borderId="0" xfId="0" applyFont="1" applyAlignment="1">
      <alignment horizontal="center" vertical="center"/>
    </xf>
    <xf numFmtId="0" fontId="4" fillId="7" borderId="9" xfId="0" applyFont="1" applyFill="1" applyBorder="1" applyAlignment="1">
      <alignment horizontal="center" vertical="center" wrapText="1"/>
    </xf>
    <xf numFmtId="0" fontId="2" fillId="0" borderId="10" xfId="0" applyFont="1" applyBorder="1"/>
    <xf numFmtId="0" fontId="2" fillId="0" borderId="11" xfId="0" applyFont="1" applyBorder="1"/>
    <xf numFmtId="0" fontId="16" fillId="9" borderId="13" xfId="0" applyFont="1" applyFill="1" applyBorder="1" applyAlignment="1">
      <alignment horizontal="center"/>
    </xf>
    <xf numFmtId="0" fontId="2" fillId="0" borderId="14" xfId="0" applyFont="1" applyBorder="1"/>
    <xf numFmtId="0" fontId="2" fillId="0" borderId="15" xfId="0" applyFont="1" applyBorder="1"/>
    <xf numFmtId="0" fontId="17" fillId="9" borderId="16" xfId="0" applyFont="1" applyFill="1" applyBorder="1" applyAlignment="1">
      <alignment horizontal="center"/>
    </xf>
    <xf numFmtId="0" fontId="2" fillId="0" borderId="17" xfId="0" applyFont="1" applyBorder="1"/>
    <xf numFmtId="0" fontId="2" fillId="0" borderId="18" xfId="0" applyFont="1" applyBorder="1"/>
    <xf numFmtId="0" fontId="18" fillId="0" borderId="0" xfId="0" applyFont="1" applyAlignment="1">
      <alignment horizontal="center" vertical="center"/>
    </xf>
    <xf numFmtId="0" fontId="22" fillId="0" borderId="0" xfId="0" applyFont="1"/>
    <xf numFmtId="0" fontId="23" fillId="11" borderId="1" xfId="0" applyFont="1" applyFill="1" applyBorder="1" applyAlignment="1">
      <alignment horizontal="center"/>
    </xf>
    <xf numFmtId="0" fontId="23" fillId="12" borderId="1" xfId="0" applyFont="1" applyFill="1" applyBorder="1" applyAlignment="1">
      <alignment horizontal="center"/>
    </xf>
    <xf numFmtId="0" fontId="23" fillId="13" borderId="1" xfId="0" applyFont="1" applyFill="1" applyBorder="1" applyAlignment="1">
      <alignment horizontal="center"/>
    </xf>
    <xf numFmtId="0" fontId="8" fillId="14" borderId="1" xfId="0" applyFont="1" applyFill="1" applyBorder="1" applyAlignment="1">
      <alignment horizontal="center"/>
    </xf>
    <xf numFmtId="0" fontId="8" fillId="16" borderId="1" xfId="0" applyFont="1" applyFill="1" applyBorder="1" applyAlignment="1">
      <alignment horizontal="center"/>
    </xf>
    <xf numFmtId="0" fontId="21" fillId="0" borderId="0" xfId="0" applyFont="1" applyAlignment="1"/>
    <xf numFmtId="0" fontId="20" fillId="10" borderId="0" xfId="0" applyFont="1" applyFill="1" applyAlignment="1">
      <alignment horizontal="center"/>
    </xf>
    <xf numFmtId="0" fontId="28" fillId="5" borderId="0" xfId="0" applyFont="1" applyFill="1" applyAlignment="1">
      <alignment horizontal="left"/>
    </xf>
    <xf numFmtId="0" fontId="31" fillId="20" borderId="0" xfId="0" applyFont="1" applyFill="1" applyAlignment="1"/>
    <xf numFmtId="0" fontId="33" fillId="11" borderId="0" xfId="0" applyFont="1" applyFill="1" applyAlignment="1">
      <alignment horizontal="center"/>
    </xf>
    <xf numFmtId="0" fontId="33" fillId="4" borderId="0" xfId="0" applyFont="1" applyFill="1" applyAlignment="1">
      <alignment horizontal="center"/>
    </xf>
    <xf numFmtId="0" fontId="26" fillId="5" borderId="0" xfId="0" applyFont="1" applyFill="1" applyAlignment="1"/>
    <xf numFmtId="0" fontId="11" fillId="17" borderId="0" xfId="0" applyFont="1" applyFill="1" applyAlignment="1"/>
    <xf numFmtId="0" fontId="11" fillId="18" borderId="0" xfId="0" applyFont="1" applyFill="1" applyAlignment="1"/>
    <xf numFmtId="0" fontId="29" fillId="5" borderId="0" xfId="0" applyFont="1" applyFill="1" applyAlignment="1">
      <alignment horizontal="left"/>
    </xf>
    <xf numFmtId="0" fontId="11" fillId="19" borderId="0" xfId="0" applyFont="1" applyFill="1" applyAlignment="1"/>
    <xf numFmtId="0" fontId="30" fillId="5" borderId="0" xfId="0" applyFont="1" applyFill="1" applyAlignment="1">
      <alignment horizontal="left"/>
    </xf>
    <xf numFmtId="0" fontId="31" fillId="26" borderId="0" xfId="0" applyFont="1" applyFill="1" applyAlignment="1"/>
    <xf numFmtId="0" fontId="49" fillId="5" borderId="0" xfId="0" applyFont="1" applyFill="1" applyAlignment="1"/>
    <xf numFmtId="0" fontId="11" fillId="26" borderId="0" xfId="0" applyFont="1" applyFill="1" applyAlignment="1"/>
    <xf numFmtId="0" fontId="62" fillId="12" borderId="0" xfId="0" applyFont="1" applyFill="1" applyAlignment="1">
      <alignment horizontal="center"/>
    </xf>
    <xf numFmtId="0" fontId="19" fillId="0" borderId="0" xfId="0" applyFont="1" applyAlignment="1">
      <alignment horizontal="center"/>
    </xf>
    <xf numFmtId="0" fontId="27" fillId="27" borderId="1" xfId="0" applyFont="1" applyFill="1" applyBorder="1" applyAlignment="1">
      <alignment horizontal="center"/>
    </xf>
    <xf numFmtId="0" fontId="64" fillId="5" borderId="0" xfId="0" applyFont="1" applyFill="1" applyAlignment="1">
      <alignment horizontal="center" wrapText="1"/>
    </xf>
    <xf numFmtId="0" fontId="11" fillId="0" borderId="0" xfId="0" applyFont="1" applyAlignment="1">
      <alignment horizontal="center" wrapText="1"/>
    </xf>
    <xf numFmtId="0" fontId="63" fillId="22" borderId="0" xfId="0" applyFont="1" applyFill="1" applyAlignment="1">
      <alignment horizontal="center"/>
    </xf>
    <xf numFmtId="0" fontId="65" fillId="5" borderId="0" xfId="0" applyFont="1" applyFill="1" applyAlignment="1">
      <alignment horizontal="center" wrapText="1"/>
    </xf>
    <xf numFmtId="0" fontId="63" fillId="22" borderId="0" xfId="0" applyFont="1" applyFill="1" applyAlignment="1">
      <alignment horizontal="center" vertical="top" wrapText="1"/>
    </xf>
    <xf numFmtId="0" fontId="70" fillId="35" borderId="0" xfId="0" applyFont="1" applyFill="1" applyAlignment="1">
      <alignment horizontal="center" vertical="center"/>
    </xf>
    <xf numFmtId="0" fontId="27"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7.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b="0">
                <a:solidFill>
                  <a:srgbClr val="757575"/>
                </a:solidFill>
                <a:latin typeface="+mn-lt"/>
              </a:rPr>
              <a:t>DIVIDEND YIELD vs. YEAR</a:t>
            </a:r>
          </a:p>
        </c:rich>
      </c:tx>
      <c:overlay val="0"/>
    </c:title>
    <c:autoTitleDeleted val="0"/>
    <c:plotArea>
      <c:layout/>
      <c:barChart>
        <c:barDir val="col"/>
        <c:grouping val="clustered"/>
        <c:varyColors val="1"/>
        <c:ser>
          <c:idx val="0"/>
          <c:order val="0"/>
          <c:tx>
            <c:strRef>
              <c:f>'48-jatin-1'!$C$5</c:f>
              <c:strCache>
                <c:ptCount val="1"/>
                <c:pt idx="0">
                  <c:v>DIVIDEND YIELD</c:v>
                </c:pt>
              </c:strCache>
            </c:strRef>
          </c:tx>
          <c:spPr>
            <a:solidFill>
              <a:srgbClr val="4285F4"/>
            </a:solidFill>
            <a:ln cmpd="sng">
              <a:solidFill>
                <a:srgbClr val="000000"/>
              </a:solidFill>
            </a:ln>
          </c:spPr>
          <c:invertIfNegative val="1"/>
          <c:cat>
            <c:numRef>
              <c:f>'48-jatin-1'!$B$6:$B$16</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'48-jatin-1'!$C$6:$C$16</c:f>
              <c:numCache>
                <c:formatCode>0.000%</c:formatCode>
                <c:ptCount val="11"/>
                <c:pt idx="0">
                  <c:v>9.2999999999999992E-3</c:v>
                </c:pt>
                <c:pt idx="1">
                  <c:v>1.8599999999999998E-2</c:v>
                </c:pt>
                <c:pt idx="2">
                  <c:v>1.4200000000000001E-2</c:v>
                </c:pt>
                <c:pt idx="3">
                  <c:v>1.2500000000000001E-2</c:v>
                </c:pt>
                <c:pt idx="4">
                  <c:v>3.2599999999999997E-2</c:v>
                </c:pt>
                <c:pt idx="5">
                  <c:v>1.21E-2</c:v>
                </c:pt>
                <c:pt idx="6">
                  <c:v>1.32E-2</c:v>
                </c:pt>
                <c:pt idx="7">
                  <c:v>2.4199999999999999E-2</c:v>
                </c:pt>
                <c:pt idx="8">
                  <c:v>0.02</c:v>
                </c:pt>
                <c:pt idx="9">
                  <c:v>1.9400000000000001E-2</c:v>
                </c:pt>
                <c:pt idx="10">
                  <c:v>1.9400000000000001E-2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8121-405B-9A57-C6F7A7962F39}"/>
            </c:ext>
          </c:extLst>
        </c:ser>
        <c:dLbls>
          <c:showLegendKey val="0"/>
          <c:showVal val="0"/>
          <c:showCatName val="0"/>
          <c:showSerName val="0"/>
          <c:showPercent val="0"/>
          <c:showBubbleSize val="0"/>
        </c:dLbls>
        <c:gapWidth val="150"/>
        <c:axId val="1913860683"/>
        <c:axId val="776602208"/>
      </c:barChart>
      <c:catAx>
        <c:axId val="1913860683"/>
        <c:scaling>
          <c:orientation val="minMax"/>
        </c:scaling>
        <c:delete val="0"/>
        <c:axPos val="b"/>
        <c:title>
          <c:tx>
            <c:rich>
              <a:bodyPr/>
              <a:lstStyle/>
              <a:p>
                <a:pPr lvl="0">
                  <a:defRPr b="0">
                    <a:solidFill>
                      <a:srgbClr val="000000"/>
                    </a:solidFill>
                    <a:latin typeface="+mn-lt"/>
                  </a:defRPr>
                </a:pPr>
                <a:r>
                  <a:rPr b="0">
                    <a:solidFill>
                      <a:srgbClr val="000000"/>
                    </a:solidFill>
                    <a:latin typeface="+mn-lt"/>
                  </a:rPr>
                  <a:t>YEAR</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776602208"/>
        <c:crosses val="autoZero"/>
        <c:auto val="1"/>
        <c:lblAlgn val="ctr"/>
        <c:lblOffset val="100"/>
        <c:noMultiLvlLbl val="1"/>
      </c:catAx>
      <c:valAx>
        <c:axId val="776602208"/>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DIVIDEND YIELD</a:t>
                </a:r>
              </a:p>
            </c:rich>
          </c:tx>
          <c:overlay val="0"/>
        </c:title>
        <c:numFmt formatCode="0.000%" sourceLinked="1"/>
        <c:majorTickMark val="none"/>
        <c:minorTickMark val="none"/>
        <c:tickLblPos val="nextTo"/>
        <c:spPr>
          <a:ln/>
        </c:spPr>
        <c:txPr>
          <a:bodyPr/>
          <a:lstStyle/>
          <a:p>
            <a:pPr lvl="0">
              <a:defRPr b="0">
                <a:solidFill>
                  <a:srgbClr val="000000"/>
                </a:solidFill>
                <a:latin typeface="+mn-lt"/>
              </a:defRPr>
            </a:pPr>
            <a:endParaRPr lang="en-US"/>
          </a:p>
        </c:txPr>
        <c:crossAx val="1913860683"/>
        <c:crosses val="autoZero"/>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b="0">
                <a:solidFill>
                  <a:srgbClr val="757575"/>
                </a:solidFill>
                <a:latin typeface="+mn-lt"/>
              </a:rPr>
              <a:t>% Payout vs Year</a:t>
            </a:r>
          </a:p>
        </c:rich>
      </c:tx>
      <c:overlay val="0"/>
    </c:title>
    <c:autoTitleDeleted val="0"/>
    <c:plotArea>
      <c:layout/>
      <c:lineChart>
        <c:grouping val="standard"/>
        <c:varyColors val="0"/>
        <c:ser>
          <c:idx val="0"/>
          <c:order val="0"/>
          <c:tx>
            <c:strRef>
              <c:f>'50-Vedika 1'!$C$22:$C$23</c:f>
              <c:strCache>
                <c:ptCount val="2"/>
                <c:pt idx="0">
                  <c:v>Dividend Payout</c:v>
                </c:pt>
                <c:pt idx="1">
                  <c:v>% Payout</c:v>
                </c:pt>
              </c:strCache>
            </c:strRef>
          </c:tx>
          <c:spPr>
            <a:ln cmpd="sng">
              <a:solidFill>
                <a:srgbClr val="4285F4"/>
              </a:solidFill>
            </a:ln>
          </c:spPr>
          <c:marker>
            <c:symbol val="none"/>
          </c:marker>
          <c:cat>
            <c:numRef>
              <c:f>'50-Vedika 1'!$B$24:$B$35</c:f>
              <c:numCache>
                <c:formatCode>General</c:formatCode>
                <c:ptCount val="12"/>
                <c:pt idx="0">
                  <c:v>2021</c:v>
                </c:pt>
                <c:pt idx="1">
                  <c:v>2020</c:v>
                </c:pt>
                <c:pt idx="2">
                  <c:v>2019</c:v>
                </c:pt>
                <c:pt idx="3">
                  <c:v>2018</c:v>
                </c:pt>
                <c:pt idx="4">
                  <c:v>2017</c:v>
                </c:pt>
                <c:pt idx="5">
                  <c:v>2016</c:v>
                </c:pt>
                <c:pt idx="6">
                  <c:v>2015</c:v>
                </c:pt>
                <c:pt idx="7">
                  <c:v>2014</c:v>
                </c:pt>
                <c:pt idx="8">
                  <c:v>2013</c:v>
                </c:pt>
                <c:pt idx="9">
                  <c:v>2012</c:v>
                </c:pt>
                <c:pt idx="10">
                  <c:v>2011</c:v>
                </c:pt>
                <c:pt idx="11">
                  <c:v>2010</c:v>
                </c:pt>
              </c:numCache>
            </c:numRef>
          </c:cat>
          <c:val>
            <c:numRef>
              <c:f>'50-Vedika 1'!$C$24:$C$35</c:f>
              <c:numCache>
                <c:formatCode>0.0000%</c:formatCode>
                <c:ptCount val="12"/>
                <c:pt idx="0">
                  <c:v>1.9983999999999998E-2</c:v>
                </c:pt>
                <c:pt idx="1">
                  <c:v>6.4099999999999999E-3</c:v>
                </c:pt>
                <c:pt idx="2">
                  <c:v>1.4793000000000001E-2</c:v>
                </c:pt>
                <c:pt idx="3">
                  <c:v>1.5913E-2</c:v>
                </c:pt>
                <c:pt idx="4">
                  <c:v>5.2386000000000002E-2</c:v>
                </c:pt>
                <c:pt idx="5">
                  <c:v>-5.7895000000000002E-2</c:v>
                </c:pt>
                <c:pt idx="6">
                  <c:v>0.35506799999999999</c:v>
                </c:pt>
                <c:pt idx="7">
                  <c:v>1.3317190000000001</c:v>
                </c:pt>
                <c:pt idx="8">
                  <c:v>-0.159467</c:v>
                </c:pt>
                <c:pt idx="9">
                  <c:v>0.248419</c:v>
                </c:pt>
                <c:pt idx="10">
                  <c:v>2.2796E-2</c:v>
                </c:pt>
                <c:pt idx="11">
                  <c:v>1.2855999999999999E-2</c:v>
                </c:pt>
              </c:numCache>
            </c:numRef>
          </c:val>
          <c:smooth val="0"/>
          <c:extLst>
            <c:ext xmlns:c16="http://schemas.microsoft.com/office/drawing/2014/chart" uri="{C3380CC4-5D6E-409C-BE32-E72D297353CC}">
              <c16:uniqueId val="{00000000-C478-4E6B-BC87-8E2E405649EE}"/>
            </c:ext>
          </c:extLst>
        </c:ser>
        <c:dLbls>
          <c:showLegendKey val="0"/>
          <c:showVal val="0"/>
          <c:showCatName val="0"/>
          <c:showSerName val="0"/>
          <c:showPercent val="0"/>
          <c:showBubbleSize val="0"/>
        </c:dLbls>
        <c:smooth val="0"/>
        <c:axId val="690792976"/>
        <c:axId val="238791505"/>
      </c:lineChart>
      <c:catAx>
        <c:axId val="690792976"/>
        <c:scaling>
          <c:orientation val="minMax"/>
        </c:scaling>
        <c:delete val="0"/>
        <c:axPos val="b"/>
        <c:title>
          <c:tx>
            <c:rich>
              <a:bodyPr/>
              <a:lstStyle/>
              <a:p>
                <a:pPr lvl="0">
                  <a:defRPr b="0">
                    <a:solidFill>
                      <a:srgbClr val="000000"/>
                    </a:solidFill>
                    <a:latin typeface="+mn-lt"/>
                  </a:defRPr>
                </a:pPr>
                <a:r>
                  <a:rPr b="0">
                    <a:solidFill>
                      <a:srgbClr val="000000"/>
                    </a:solidFill>
                    <a:latin typeface="+mn-lt"/>
                  </a:rPr>
                  <a:t>Year</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238791505"/>
        <c:crosses val="autoZero"/>
        <c:auto val="1"/>
        <c:lblAlgn val="ctr"/>
        <c:lblOffset val="100"/>
        <c:noMultiLvlLbl val="1"/>
      </c:catAx>
      <c:valAx>
        <c:axId val="238791505"/>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Payout</a:t>
                </a:r>
              </a:p>
            </c:rich>
          </c:tx>
          <c:overlay val="0"/>
        </c:title>
        <c:numFmt formatCode="0.0000%" sourceLinked="1"/>
        <c:majorTickMark val="none"/>
        <c:minorTickMark val="none"/>
        <c:tickLblPos val="nextTo"/>
        <c:spPr>
          <a:ln/>
        </c:spPr>
        <c:txPr>
          <a:bodyPr/>
          <a:lstStyle/>
          <a:p>
            <a:pPr lvl="0">
              <a:defRPr b="0">
                <a:solidFill>
                  <a:srgbClr val="000000"/>
                </a:solidFill>
                <a:latin typeface="+mn-lt"/>
              </a:defRPr>
            </a:pPr>
            <a:endParaRPr lang="en-US"/>
          </a:p>
        </c:txPr>
        <c:crossAx val="690792976"/>
        <c:crosses val="autoZero"/>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b="0">
                <a:solidFill>
                  <a:srgbClr val="757575"/>
                </a:solidFill>
                <a:latin typeface="+mn-lt"/>
              </a:rPr>
              <a:t>Growth Rate vs Year</a:t>
            </a:r>
          </a:p>
        </c:rich>
      </c:tx>
      <c:overlay val="0"/>
    </c:title>
    <c:autoTitleDeleted val="0"/>
    <c:plotArea>
      <c:layout/>
      <c:lineChart>
        <c:grouping val="standard"/>
        <c:varyColors val="0"/>
        <c:ser>
          <c:idx val="0"/>
          <c:order val="0"/>
          <c:tx>
            <c:strRef>
              <c:f>'50-Vedika 1'!$C$38:$C$39</c:f>
              <c:strCache>
                <c:ptCount val="2"/>
                <c:pt idx="0">
                  <c:v>Sales Growth Rate</c:v>
                </c:pt>
                <c:pt idx="1">
                  <c:v>Growth Rate</c:v>
                </c:pt>
              </c:strCache>
            </c:strRef>
          </c:tx>
          <c:spPr>
            <a:ln cmpd="sng">
              <a:solidFill>
                <a:srgbClr val="4285F4"/>
              </a:solidFill>
            </a:ln>
          </c:spPr>
          <c:marker>
            <c:symbol val="none"/>
          </c:marker>
          <c:cat>
            <c:numRef>
              <c:f>'50-Vedika 1'!$B$40:$B$51</c:f>
              <c:numCache>
                <c:formatCode>General</c:formatCode>
                <c:ptCount val="12"/>
                <c:pt idx="0">
                  <c:v>2021</c:v>
                </c:pt>
                <c:pt idx="1">
                  <c:v>2020</c:v>
                </c:pt>
                <c:pt idx="2">
                  <c:v>2019</c:v>
                </c:pt>
                <c:pt idx="3">
                  <c:v>2018</c:v>
                </c:pt>
                <c:pt idx="4">
                  <c:v>2017</c:v>
                </c:pt>
                <c:pt idx="5">
                  <c:v>2016</c:v>
                </c:pt>
                <c:pt idx="6">
                  <c:v>2015</c:v>
                </c:pt>
                <c:pt idx="7">
                  <c:v>2014</c:v>
                </c:pt>
                <c:pt idx="8">
                  <c:v>2013</c:v>
                </c:pt>
                <c:pt idx="9">
                  <c:v>2012</c:v>
                </c:pt>
                <c:pt idx="10">
                  <c:v>2011</c:v>
                </c:pt>
                <c:pt idx="11">
                  <c:v>2010</c:v>
                </c:pt>
              </c:numCache>
            </c:numRef>
          </c:cat>
          <c:val>
            <c:numRef>
              <c:f>'50-Vedika 1'!$C$40:$C$51</c:f>
              <c:numCache>
                <c:formatCode>0.000%</c:formatCode>
                <c:ptCount val="12"/>
                <c:pt idx="0">
                  <c:v>-0.22935</c:v>
                </c:pt>
                <c:pt idx="1">
                  <c:v>-8.3080000000000001E-2</c:v>
                </c:pt>
                <c:pt idx="2">
                  <c:v>-4.0340000000000001E-2</c:v>
                </c:pt>
                <c:pt idx="3">
                  <c:v>-0.53605999999999998</c:v>
                </c:pt>
                <c:pt idx="4">
                  <c:v>-3.329E-2</c:v>
                </c:pt>
                <c:pt idx="5">
                  <c:v>5.067E-2</c:v>
                </c:pt>
                <c:pt idx="6">
                  <c:v>0.129</c:v>
                </c:pt>
                <c:pt idx="7">
                  <c:v>0.10284</c:v>
                </c:pt>
                <c:pt idx="8">
                  <c:v>0.22012000000000001</c:v>
                </c:pt>
                <c:pt idx="9">
                  <c:v>3.0249999999999999E-2</c:v>
                </c:pt>
                <c:pt idx="10">
                  <c:v>6.2109999999999999E-2</c:v>
                </c:pt>
                <c:pt idx="11">
                  <c:v>0.14641999999999999</c:v>
                </c:pt>
              </c:numCache>
            </c:numRef>
          </c:val>
          <c:smooth val="0"/>
          <c:extLst>
            <c:ext xmlns:c16="http://schemas.microsoft.com/office/drawing/2014/chart" uri="{C3380CC4-5D6E-409C-BE32-E72D297353CC}">
              <c16:uniqueId val="{00000000-7D2F-4A4C-B0ED-1B6300BA2AD2}"/>
            </c:ext>
          </c:extLst>
        </c:ser>
        <c:dLbls>
          <c:showLegendKey val="0"/>
          <c:showVal val="0"/>
          <c:showCatName val="0"/>
          <c:showSerName val="0"/>
          <c:showPercent val="0"/>
          <c:showBubbleSize val="0"/>
        </c:dLbls>
        <c:smooth val="0"/>
        <c:axId val="245723473"/>
        <c:axId val="1785242911"/>
      </c:lineChart>
      <c:catAx>
        <c:axId val="245723473"/>
        <c:scaling>
          <c:orientation val="minMax"/>
        </c:scaling>
        <c:delete val="0"/>
        <c:axPos val="b"/>
        <c:title>
          <c:tx>
            <c:rich>
              <a:bodyPr/>
              <a:lstStyle/>
              <a:p>
                <a:pPr lvl="0">
                  <a:defRPr b="0">
                    <a:solidFill>
                      <a:srgbClr val="000000"/>
                    </a:solidFill>
                    <a:latin typeface="+mn-lt"/>
                  </a:defRPr>
                </a:pPr>
                <a:r>
                  <a:rPr b="0">
                    <a:solidFill>
                      <a:srgbClr val="000000"/>
                    </a:solidFill>
                    <a:latin typeface="+mn-lt"/>
                  </a:rPr>
                  <a:t>Year</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1785242911"/>
        <c:crosses val="autoZero"/>
        <c:auto val="1"/>
        <c:lblAlgn val="ctr"/>
        <c:lblOffset val="100"/>
        <c:noMultiLvlLbl val="1"/>
      </c:catAx>
      <c:valAx>
        <c:axId val="1785242911"/>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Growth Rate</a:t>
                </a:r>
              </a:p>
            </c:rich>
          </c:tx>
          <c:overlay val="0"/>
        </c:title>
        <c:numFmt formatCode="0.000%" sourceLinked="1"/>
        <c:majorTickMark val="none"/>
        <c:minorTickMark val="none"/>
        <c:tickLblPos val="nextTo"/>
        <c:spPr>
          <a:ln/>
        </c:spPr>
        <c:txPr>
          <a:bodyPr/>
          <a:lstStyle/>
          <a:p>
            <a:pPr lvl="0">
              <a:defRPr b="0">
                <a:solidFill>
                  <a:srgbClr val="000000"/>
                </a:solidFill>
                <a:latin typeface="+mn-lt"/>
              </a:defRPr>
            </a:pPr>
            <a:endParaRPr lang="en-US"/>
          </a:p>
        </c:txPr>
        <c:crossAx val="245723473"/>
        <c:crosses val="autoZero"/>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b="0">
                <a:solidFill>
                  <a:srgbClr val="757575"/>
                </a:solidFill>
                <a:latin typeface="+mn-lt"/>
              </a:rPr>
              <a:t>FCFE (in crores) vs Year</a:t>
            </a:r>
          </a:p>
        </c:rich>
      </c:tx>
      <c:overlay val="0"/>
    </c:title>
    <c:autoTitleDeleted val="0"/>
    <c:plotArea>
      <c:layout/>
      <c:lineChart>
        <c:grouping val="standard"/>
        <c:varyColors val="0"/>
        <c:ser>
          <c:idx val="0"/>
          <c:order val="0"/>
          <c:tx>
            <c:strRef>
              <c:f>'50-Vedika 1'!$C$70:$C$71</c:f>
              <c:strCache>
                <c:ptCount val="2"/>
                <c:pt idx="0">
                  <c:v>Free Cash Flow to Equity</c:v>
                </c:pt>
                <c:pt idx="1">
                  <c:v>FCFE (in crores)</c:v>
                </c:pt>
              </c:strCache>
            </c:strRef>
          </c:tx>
          <c:spPr>
            <a:ln cmpd="sng">
              <a:solidFill>
                <a:srgbClr val="4285F4"/>
              </a:solidFill>
            </a:ln>
          </c:spPr>
          <c:marker>
            <c:symbol val="none"/>
          </c:marker>
          <c:cat>
            <c:numRef>
              <c:f>'50-Vedika 1'!$B$72:$B$83</c:f>
              <c:numCache>
                <c:formatCode>General</c:formatCode>
                <c:ptCount val="12"/>
                <c:pt idx="0">
                  <c:v>2021</c:v>
                </c:pt>
                <c:pt idx="1">
                  <c:v>2020</c:v>
                </c:pt>
                <c:pt idx="2">
                  <c:v>2019</c:v>
                </c:pt>
                <c:pt idx="3">
                  <c:v>2018</c:v>
                </c:pt>
                <c:pt idx="4">
                  <c:v>2017</c:v>
                </c:pt>
                <c:pt idx="5">
                  <c:v>2016</c:v>
                </c:pt>
                <c:pt idx="6">
                  <c:v>2015</c:v>
                </c:pt>
                <c:pt idx="7">
                  <c:v>2014</c:v>
                </c:pt>
                <c:pt idx="8">
                  <c:v>2013</c:v>
                </c:pt>
                <c:pt idx="9">
                  <c:v>2012</c:v>
                </c:pt>
                <c:pt idx="10">
                  <c:v>2011</c:v>
                </c:pt>
                <c:pt idx="11">
                  <c:v>2010</c:v>
                </c:pt>
              </c:numCache>
            </c:numRef>
          </c:cat>
          <c:val>
            <c:numRef>
              <c:f>'50-Vedika 1'!$C$72:$C$83</c:f>
              <c:numCache>
                <c:formatCode>[$₹]#,##0.00</c:formatCode>
                <c:ptCount val="12"/>
                <c:pt idx="0">
                  <c:v>3051.09</c:v>
                </c:pt>
                <c:pt idx="1">
                  <c:v>1729.32</c:v>
                </c:pt>
                <c:pt idx="2">
                  <c:v>4168.29</c:v>
                </c:pt>
                <c:pt idx="3">
                  <c:v>3245.08</c:v>
                </c:pt>
                <c:pt idx="4">
                  <c:v>7498.6</c:v>
                </c:pt>
                <c:pt idx="5">
                  <c:v>8114.77</c:v>
                </c:pt>
                <c:pt idx="6">
                  <c:v>9248.0499999999993</c:v>
                </c:pt>
                <c:pt idx="7">
                  <c:v>7975.25</c:v>
                </c:pt>
                <c:pt idx="8">
                  <c:v>8129.01</c:v>
                </c:pt>
                <c:pt idx="9">
                  <c:v>4089.51</c:v>
                </c:pt>
                <c:pt idx="10">
                  <c:v>6218</c:v>
                </c:pt>
                <c:pt idx="11">
                  <c:v>5647.86</c:v>
                </c:pt>
              </c:numCache>
            </c:numRef>
          </c:val>
          <c:smooth val="0"/>
          <c:extLst>
            <c:ext xmlns:c16="http://schemas.microsoft.com/office/drawing/2014/chart" uri="{C3380CC4-5D6E-409C-BE32-E72D297353CC}">
              <c16:uniqueId val="{00000000-9D9F-419C-9519-ACD828114F73}"/>
            </c:ext>
          </c:extLst>
        </c:ser>
        <c:dLbls>
          <c:showLegendKey val="0"/>
          <c:showVal val="0"/>
          <c:showCatName val="0"/>
          <c:showSerName val="0"/>
          <c:showPercent val="0"/>
          <c:showBubbleSize val="0"/>
        </c:dLbls>
        <c:smooth val="0"/>
        <c:axId val="1052124645"/>
        <c:axId val="1960034934"/>
      </c:lineChart>
      <c:catAx>
        <c:axId val="1052124645"/>
        <c:scaling>
          <c:orientation val="minMax"/>
        </c:scaling>
        <c:delete val="0"/>
        <c:axPos val="b"/>
        <c:title>
          <c:tx>
            <c:rich>
              <a:bodyPr/>
              <a:lstStyle/>
              <a:p>
                <a:pPr lvl="0">
                  <a:defRPr b="0">
                    <a:solidFill>
                      <a:srgbClr val="000000"/>
                    </a:solidFill>
                    <a:latin typeface="+mn-lt"/>
                  </a:defRPr>
                </a:pPr>
                <a:r>
                  <a:rPr b="0">
                    <a:solidFill>
                      <a:srgbClr val="000000"/>
                    </a:solidFill>
                    <a:latin typeface="+mn-lt"/>
                  </a:rPr>
                  <a:t>Year</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1960034934"/>
        <c:crosses val="autoZero"/>
        <c:auto val="1"/>
        <c:lblAlgn val="ctr"/>
        <c:lblOffset val="100"/>
        <c:noMultiLvlLbl val="1"/>
      </c:catAx>
      <c:valAx>
        <c:axId val="1960034934"/>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FCFE (in crores)</a:t>
                </a:r>
              </a:p>
            </c:rich>
          </c:tx>
          <c:overlay val="0"/>
        </c:title>
        <c:numFmt formatCode="[$₹]#,##0.00" sourceLinked="1"/>
        <c:majorTickMark val="none"/>
        <c:minorTickMark val="none"/>
        <c:tickLblPos val="nextTo"/>
        <c:spPr>
          <a:ln/>
        </c:spPr>
        <c:txPr>
          <a:bodyPr/>
          <a:lstStyle/>
          <a:p>
            <a:pPr lvl="0">
              <a:defRPr b="0">
                <a:solidFill>
                  <a:srgbClr val="000000"/>
                </a:solidFill>
                <a:latin typeface="+mn-lt"/>
              </a:defRPr>
            </a:pPr>
            <a:endParaRPr lang="en-US"/>
          </a:p>
        </c:txPr>
        <c:crossAx val="1052124645"/>
        <c:crosses val="autoZero"/>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lang="en-IN" b="0">
                <a:solidFill>
                  <a:srgbClr val="757575"/>
                </a:solidFill>
                <a:latin typeface="+mn-lt"/>
              </a:rPr>
              <a:t>Average Dividend Yield for each Company</a:t>
            </a:r>
          </a:p>
        </c:rich>
      </c:tx>
      <c:overlay val="0"/>
    </c:title>
    <c:autoTitleDeleted val="0"/>
    <c:plotArea>
      <c:layout/>
      <c:barChart>
        <c:barDir val="col"/>
        <c:grouping val="clustered"/>
        <c:varyColors val="1"/>
        <c:ser>
          <c:idx val="0"/>
          <c:order val="0"/>
          <c:tx>
            <c:strRef>
              <c:f>Summary!$C$9</c:f>
              <c:strCache>
                <c:ptCount val="1"/>
                <c:pt idx="0">
                  <c:v>Average Dividend Yield</c:v>
                </c:pt>
              </c:strCache>
            </c:strRef>
          </c:tx>
          <c:spPr>
            <a:solidFill>
              <a:srgbClr val="4285F4"/>
            </a:solidFill>
            <a:ln cmpd="sng">
              <a:solidFill>
                <a:srgbClr val="000000"/>
              </a:solidFill>
            </a:ln>
          </c:spPr>
          <c:invertIfNegative val="1"/>
          <c:cat>
            <c:strRef>
              <c:f>Summary!$B$10:$B$15</c:f>
              <c:strCache>
                <c:ptCount val="6"/>
                <c:pt idx="0">
                  <c:v>Arvind LTD</c:v>
                </c:pt>
                <c:pt idx="1">
                  <c:v>Bombay Dyeing and Manufacturing Company LTD</c:v>
                </c:pt>
                <c:pt idx="2">
                  <c:v>Vardhaman Textiles</c:v>
                </c:pt>
                <c:pt idx="3">
                  <c:v>Raymond LTD.</c:v>
                </c:pt>
                <c:pt idx="4">
                  <c:v>Century Textiles and Industry LTD</c:v>
                </c:pt>
                <c:pt idx="5">
                  <c:v>Welspun India LTD</c:v>
                </c:pt>
              </c:strCache>
            </c:strRef>
          </c:cat>
          <c:val>
            <c:numRef>
              <c:f>Summary!$C$10:$C$15</c:f>
              <c:numCache>
                <c:formatCode>0.00%</c:formatCode>
                <c:ptCount val="6"/>
                <c:pt idx="0">
                  <c:v>0.16749999999999998</c:v>
                </c:pt>
                <c:pt idx="1">
                  <c:v>9.4799999999999988E-3</c:v>
                </c:pt>
                <c:pt idx="2" formatCode="0.000%">
                  <c:v>1.8620000000000001E-2</c:v>
                </c:pt>
                <c:pt idx="3">
                  <c:v>0.187</c:v>
                </c:pt>
                <c:pt idx="4" formatCode="0.000%">
                  <c:v>2.0396576199999999E-2</c:v>
                </c:pt>
                <c:pt idx="5">
                  <c:v>1.14E-2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7529-41EE-ADD9-5EE15FCC984C}"/>
            </c:ext>
          </c:extLst>
        </c:ser>
        <c:dLbls>
          <c:showLegendKey val="0"/>
          <c:showVal val="0"/>
          <c:showCatName val="0"/>
          <c:showSerName val="0"/>
          <c:showPercent val="0"/>
          <c:showBubbleSize val="0"/>
        </c:dLbls>
        <c:gapWidth val="150"/>
        <c:axId val="205012387"/>
        <c:axId val="1588112425"/>
      </c:barChart>
      <c:catAx>
        <c:axId val="205012387"/>
        <c:scaling>
          <c:orientation val="minMax"/>
        </c:scaling>
        <c:delete val="0"/>
        <c:axPos val="b"/>
        <c:title>
          <c:tx>
            <c:rich>
              <a:bodyPr/>
              <a:lstStyle/>
              <a:p>
                <a:pPr lvl="0">
                  <a:defRPr b="0">
                    <a:solidFill>
                      <a:srgbClr val="000000"/>
                    </a:solidFill>
                    <a:latin typeface="+mn-lt"/>
                  </a:defRPr>
                </a:pPr>
                <a:r>
                  <a:rPr lang="en-IN" b="0">
                    <a:solidFill>
                      <a:srgbClr val="000000"/>
                    </a:solidFill>
                    <a:latin typeface="+mn-lt"/>
                  </a:rPr>
                  <a:t>Company</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1588112425"/>
        <c:crosses val="autoZero"/>
        <c:auto val="1"/>
        <c:lblAlgn val="ctr"/>
        <c:lblOffset val="100"/>
        <c:noMultiLvlLbl val="1"/>
      </c:catAx>
      <c:valAx>
        <c:axId val="1588112425"/>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IN" b="0">
                    <a:solidFill>
                      <a:srgbClr val="000000"/>
                    </a:solidFill>
                    <a:latin typeface="+mn-lt"/>
                  </a:rPr>
                  <a:t>Average Dividend Yield</a:t>
                </a:r>
              </a:p>
            </c:rich>
          </c:tx>
          <c:overlay val="0"/>
        </c:title>
        <c:numFmt formatCode="0.00%" sourceLinked="1"/>
        <c:majorTickMark val="none"/>
        <c:minorTickMark val="none"/>
        <c:tickLblPos val="nextTo"/>
        <c:spPr>
          <a:ln/>
        </c:spPr>
        <c:txPr>
          <a:bodyPr/>
          <a:lstStyle/>
          <a:p>
            <a:pPr lvl="0">
              <a:defRPr b="0">
                <a:solidFill>
                  <a:srgbClr val="000000"/>
                </a:solidFill>
                <a:latin typeface="+mn-lt"/>
              </a:defRPr>
            </a:pPr>
            <a:endParaRPr lang="en-US"/>
          </a:p>
        </c:txPr>
        <c:crossAx val="205012387"/>
        <c:crosses val="autoZero"/>
        <c:crossBetween val="between"/>
      </c:valAx>
    </c:plotArea>
    <c:plotVisOnly val="1"/>
    <c:dispBlanksAs val="zero"/>
    <c:showDLblsOverMax val="1"/>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lang="en-IN" b="0">
                <a:solidFill>
                  <a:srgbClr val="757575"/>
                </a:solidFill>
                <a:latin typeface="+mn-lt"/>
              </a:rPr>
              <a:t>Average Sales Growth Rate for each Company</a:t>
            </a:r>
          </a:p>
        </c:rich>
      </c:tx>
      <c:overlay val="0"/>
    </c:title>
    <c:autoTitleDeleted val="0"/>
    <c:plotArea>
      <c:layout/>
      <c:barChart>
        <c:barDir val="col"/>
        <c:grouping val="clustered"/>
        <c:varyColors val="1"/>
        <c:ser>
          <c:idx val="0"/>
          <c:order val="0"/>
          <c:tx>
            <c:strRef>
              <c:f>Summary!$D$9</c:f>
              <c:strCache>
                <c:ptCount val="1"/>
                <c:pt idx="0">
                  <c:v>Average Sales Growth Rate</c:v>
                </c:pt>
              </c:strCache>
            </c:strRef>
          </c:tx>
          <c:spPr>
            <a:solidFill>
              <a:srgbClr val="4285F4"/>
            </a:solidFill>
            <a:ln cmpd="sng">
              <a:solidFill>
                <a:srgbClr val="000000"/>
              </a:solidFill>
            </a:ln>
          </c:spPr>
          <c:invertIfNegative val="1"/>
          <c:cat>
            <c:strRef>
              <c:f>Summary!$B$10:$B$15</c:f>
              <c:strCache>
                <c:ptCount val="6"/>
                <c:pt idx="0">
                  <c:v>Arvind LTD</c:v>
                </c:pt>
                <c:pt idx="1">
                  <c:v>Bombay Dyeing and Manufacturing Company LTD</c:v>
                </c:pt>
                <c:pt idx="2">
                  <c:v>Vardhaman Textiles</c:v>
                </c:pt>
                <c:pt idx="3">
                  <c:v>Raymond LTD.</c:v>
                </c:pt>
                <c:pt idx="4">
                  <c:v>Century Textiles and Industry LTD</c:v>
                </c:pt>
                <c:pt idx="5">
                  <c:v>Welspun India LTD</c:v>
                </c:pt>
              </c:strCache>
            </c:strRef>
          </c:cat>
          <c:val>
            <c:numRef>
              <c:f>Summary!$D$10:$D$15</c:f>
              <c:numCache>
                <c:formatCode>0.00%</c:formatCode>
                <c:ptCount val="6"/>
                <c:pt idx="0">
                  <c:v>5.9060000000000001E-2</c:v>
                </c:pt>
                <c:pt idx="1">
                  <c:v>2.0648785841031473E-2</c:v>
                </c:pt>
                <c:pt idx="2" formatCode="0.0000%">
                  <c:v>5.1862955527118795E-2</c:v>
                </c:pt>
                <c:pt idx="3">
                  <c:v>3.5410000000000004E-2</c:v>
                </c:pt>
                <c:pt idx="4" formatCode="0.000%">
                  <c:v>-3.8924E-2</c:v>
                </c:pt>
                <c:pt idx="5">
                  <c:v>0.11579999999999997</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7C08-4E24-AD40-35D0D22EC436}"/>
            </c:ext>
          </c:extLst>
        </c:ser>
        <c:dLbls>
          <c:showLegendKey val="0"/>
          <c:showVal val="0"/>
          <c:showCatName val="0"/>
          <c:showSerName val="0"/>
          <c:showPercent val="0"/>
          <c:showBubbleSize val="0"/>
        </c:dLbls>
        <c:gapWidth val="150"/>
        <c:axId val="1007629452"/>
        <c:axId val="583015756"/>
      </c:barChart>
      <c:catAx>
        <c:axId val="1007629452"/>
        <c:scaling>
          <c:orientation val="minMax"/>
        </c:scaling>
        <c:delete val="0"/>
        <c:axPos val="b"/>
        <c:title>
          <c:tx>
            <c:rich>
              <a:bodyPr/>
              <a:lstStyle/>
              <a:p>
                <a:pPr lvl="0">
                  <a:defRPr b="0">
                    <a:solidFill>
                      <a:srgbClr val="000000"/>
                    </a:solidFill>
                    <a:latin typeface="+mn-lt"/>
                  </a:defRPr>
                </a:pPr>
                <a:r>
                  <a:rPr lang="en-IN" b="0">
                    <a:solidFill>
                      <a:srgbClr val="000000"/>
                    </a:solidFill>
                    <a:latin typeface="+mn-lt"/>
                  </a:rPr>
                  <a:t>Company</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583015756"/>
        <c:crosses val="autoZero"/>
        <c:auto val="1"/>
        <c:lblAlgn val="ctr"/>
        <c:lblOffset val="100"/>
        <c:noMultiLvlLbl val="1"/>
      </c:catAx>
      <c:valAx>
        <c:axId val="583015756"/>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IN" b="0">
                    <a:solidFill>
                      <a:srgbClr val="000000"/>
                    </a:solidFill>
                    <a:latin typeface="+mn-lt"/>
                  </a:rPr>
                  <a:t>Average Sales Growth Rate</a:t>
                </a:r>
              </a:p>
            </c:rich>
          </c:tx>
          <c:overlay val="0"/>
        </c:title>
        <c:numFmt formatCode="0.00%" sourceLinked="1"/>
        <c:majorTickMark val="none"/>
        <c:minorTickMark val="none"/>
        <c:tickLblPos val="nextTo"/>
        <c:spPr>
          <a:ln/>
        </c:spPr>
        <c:txPr>
          <a:bodyPr/>
          <a:lstStyle/>
          <a:p>
            <a:pPr lvl="0">
              <a:defRPr b="0">
                <a:solidFill>
                  <a:srgbClr val="000000"/>
                </a:solidFill>
                <a:latin typeface="+mn-lt"/>
              </a:defRPr>
            </a:pPr>
            <a:endParaRPr lang="en-US"/>
          </a:p>
        </c:txPr>
        <c:crossAx val="1007629452"/>
        <c:crosses val="autoZero"/>
        <c:crossBetween val="between"/>
      </c:valAx>
    </c:plotArea>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b="0">
                <a:solidFill>
                  <a:srgbClr val="757575"/>
                </a:solidFill>
                <a:latin typeface="+mn-lt"/>
              </a:rPr>
              <a:t>DIVIDEND PAYOUT vs. YEAR</a:t>
            </a:r>
          </a:p>
        </c:rich>
      </c:tx>
      <c:overlay val="0"/>
    </c:title>
    <c:autoTitleDeleted val="0"/>
    <c:plotArea>
      <c:layout/>
      <c:barChart>
        <c:barDir val="col"/>
        <c:grouping val="clustered"/>
        <c:varyColors val="1"/>
        <c:ser>
          <c:idx val="0"/>
          <c:order val="0"/>
          <c:tx>
            <c:strRef>
              <c:f>'48-jatin-1'!$C$21</c:f>
              <c:strCache>
                <c:ptCount val="1"/>
                <c:pt idx="0">
                  <c:v>DIVIDEND PAYOUT</c:v>
                </c:pt>
              </c:strCache>
            </c:strRef>
          </c:tx>
          <c:spPr>
            <a:solidFill>
              <a:srgbClr val="4285F4"/>
            </a:solidFill>
            <a:ln cmpd="sng">
              <a:solidFill>
                <a:srgbClr val="000000"/>
              </a:solidFill>
            </a:ln>
          </c:spPr>
          <c:invertIfNegative val="1"/>
          <c:cat>
            <c:numRef>
              <c:f>'48-jatin-1'!$B$22:$B$32</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'48-jatin-1'!$C$22:$C$32</c:f>
              <c:numCache>
                <c:formatCode>0.00%</c:formatCode>
                <c:ptCount val="11"/>
                <c:pt idx="0">
                  <c:v>7.0000000000000007E-2</c:v>
                </c:pt>
                <c:pt idx="1">
                  <c:v>0.09</c:v>
                </c:pt>
                <c:pt idx="2">
                  <c:v>0.2</c:v>
                </c:pt>
                <c:pt idx="3">
                  <c:v>0.11</c:v>
                </c:pt>
                <c:pt idx="4">
                  <c:v>0.1</c:v>
                </c:pt>
                <c:pt idx="5">
                  <c:v>0.16</c:v>
                </c:pt>
                <c:pt idx="6">
                  <c:v>0.15</c:v>
                </c:pt>
                <c:pt idx="7">
                  <c:v>0.08</c:v>
                </c:pt>
                <c:pt idx="8">
                  <c:v>0.14000000000000001</c:v>
                </c:pt>
                <c:pt idx="9">
                  <c:v>0</c:v>
                </c:pt>
                <c:pt idx="10">
                  <c:v>0.24</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2C8A-421A-9EEE-D61944183691}"/>
            </c:ext>
          </c:extLst>
        </c:ser>
        <c:dLbls>
          <c:showLegendKey val="0"/>
          <c:showVal val="0"/>
          <c:showCatName val="0"/>
          <c:showSerName val="0"/>
          <c:showPercent val="0"/>
          <c:showBubbleSize val="0"/>
        </c:dLbls>
        <c:gapWidth val="150"/>
        <c:axId val="1456082779"/>
        <c:axId val="577550669"/>
      </c:barChart>
      <c:catAx>
        <c:axId val="1456082779"/>
        <c:scaling>
          <c:orientation val="minMax"/>
        </c:scaling>
        <c:delete val="0"/>
        <c:axPos val="b"/>
        <c:title>
          <c:tx>
            <c:rich>
              <a:bodyPr/>
              <a:lstStyle/>
              <a:p>
                <a:pPr lvl="0">
                  <a:defRPr b="0">
                    <a:solidFill>
                      <a:srgbClr val="000000"/>
                    </a:solidFill>
                    <a:latin typeface="+mn-lt"/>
                  </a:defRPr>
                </a:pPr>
                <a:r>
                  <a:rPr b="0">
                    <a:solidFill>
                      <a:srgbClr val="000000"/>
                    </a:solidFill>
                    <a:latin typeface="+mn-lt"/>
                  </a:rPr>
                  <a:t>YEAR</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577550669"/>
        <c:crosses val="autoZero"/>
        <c:auto val="1"/>
        <c:lblAlgn val="ctr"/>
        <c:lblOffset val="100"/>
        <c:noMultiLvlLbl val="1"/>
      </c:catAx>
      <c:valAx>
        <c:axId val="577550669"/>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DIVIDEND PAYOUT</a:t>
                </a:r>
              </a:p>
            </c:rich>
          </c:tx>
          <c:overlay val="0"/>
        </c:title>
        <c:numFmt formatCode="0.00%" sourceLinked="1"/>
        <c:majorTickMark val="none"/>
        <c:minorTickMark val="none"/>
        <c:tickLblPos val="nextTo"/>
        <c:spPr>
          <a:ln/>
        </c:spPr>
        <c:txPr>
          <a:bodyPr/>
          <a:lstStyle/>
          <a:p>
            <a:pPr lvl="0">
              <a:defRPr b="0">
                <a:solidFill>
                  <a:srgbClr val="000000"/>
                </a:solidFill>
                <a:latin typeface="+mn-lt"/>
              </a:defRPr>
            </a:pPr>
            <a:endParaRPr lang="en-US"/>
          </a:p>
        </c:txPr>
        <c:crossAx val="1456082779"/>
        <c:crosses val="autoZero"/>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b="0">
                <a:solidFill>
                  <a:srgbClr val="757575"/>
                </a:solidFill>
                <a:latin typeface="+mn-lt"/>
              </a:rPr>
              <a:t>SALES GROWTH RATE vs. YEAR</a:t>
            </a:r>
          </a:p>
        </c:rich>
      </c:tx>
      <c:overlay val="0"/>
    </c:title>
    <c:autoTitleDeleted val="0"/>
    <c:plotArea>
      <c:layout/>
      <c:barChart>
        <c:barDir val="col"/>
        <c:grouping val="clustered"/>
        <c:varyColors val="1"/>
        <c:ser>
          <c:idx val="0"/>
          <c:order val="0"/>
          <c:tx>
            <c:strRef>
              <c:f>'48-jatin-1'!$D$37</c:f>
              <c:strCache>
                <c:ptCount val="1"/>
                <c:pt idx="0">
                  <c:v>SALES GROWTH RATE</c:v>
                </c:pt>
              </c:strCache>
            </c:strRef>
          </c:tx>
          <c:spPr>
            <a:solidFill>
              <a:srgbClr val="4285F4"/>
            </a:solidFill>
            <a:ln cmpd="sng">
              <a:solidFill>
                <a:srgbClr val="000000"/>
              </a:solidFill>
            </a:ln>
          </c:spPr>
          <c:invertIfNegative val="1"/>
          <c:cat>
            <c:numRef>
              <c:f>'48-jatin-1'!$B$38:$B$48</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'48-jatin-1'!$D$38:$D$48</c:f>
              <c:numCache>
                <c:formatCode>0.00000000%</c:formatCode>
                <c:ptCount val="11"/>
                <c:pt idx="0" formatCode="0.000000%">
                  <c:v>7.9832E-2</c:v>
                </c:pt>
                <c:pt idx="1">
                  <c:v>8.627845658629095E-2</c:v>
                </c:pt>
                <c:pt idx="2">
                  <c:v>6.1692189892802458E-2</c:v>
                </c:pt>
                <c:pt idx="3">
                  <c:v>0.243190030074212</c:v>
                </c:pt>
                <c:pt idx="4">
                  <c:v>0.11036275141115101</c:v>
                </c:pt>
                <c:pt idx="5">
                  <c:v>-2.6974780696025522E-2</c:v>
                </c:pt>
                <c:pt idx="6">
                  <c:v>2.5263372673675552E-2</c:v>
                </c:pt>
                <c:pt idx="7">
                  <c:v>2.1486342346494318E-2</c:v>
                </c:pt>
                <c:pt idx="8">
                  <c:v>9.6252672451067028E-2</c:v>
                </c:pt>
                <c:pt idx="9">
                  <c:v>-1.3941676617954767E-2</c:v>
                </c:pt>
                <c:pt idx="10">
                  <c:v>-8.4979802850525185E-2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1631-41BA-8B40-B2EB26AB3462}"/>
            </c:ext>
          </c:extLst>
        </c:ser>
        <c:dLbls>
          <c:showLegendKey val="0"/>
          <c:showVal val="0"/>
          <c:showCatName val="0"/>
          <c:showSerName val="0"/>
          <c:showPercent val="0"/>
          <c:showBubbleSize val="0"/>
        </c:dLbls>
        <c:gapWidth val="150"/>
        <c:axId val="2099384737"/>
        <c:axId val="1728991625"/>
      </c:barChart>
      <c:catAx>
        <c:axId val="2099384737"/>
        <c:scaling>
          <c:orientation val="minMax"/>
        </c:scaling>
        <c:delete val="0"/>
        <c:axPos val="b"/>
        <c:title>
          <c:tx>
            <c:rich>
              <a:bodyPr/>
              <a:lstStyle/>
              <a:p>
                <a:pPr lvl="0">
                  <a:defRPr b="0">
                    <a:solidFill>
                      <a:srgbClr val="000000"/>
                    </a:solidFill>
                    <a:latin typeface="+mn-lt"/>
                  </a:defRPr>
                </a:pPr>
                <a:r>
                  <a:rPr b="0">
                    <a:solidFill>
                      <a:srgbClr val="000000"/>
                    </a:solidFill>
                    <a:latin typeface="+mn-lt"/>
                  </a:rPr>
                  <a:t>YEAR</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1728991625"/>
        <c:crosses val="autoZero"/>
        <c:auto val="1"/>
        <c:lblAlgn val="ctr"/>
        <c:lblOffset val="100"/>
        <c:noMultiLvlLbl val="1"/>
      </c:catAx>
      <c:valAx>
        <c:axId val="1728991625"/>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SALES GROWTH RATE</a:t>
                </a:r>
              </a:p>
            </c:rich>
          </c:tx>
          <c:overlay val="0"/>
        </c:title>
        <c:numFmt formatCode="0.000000%" sourceLinked="1"/>
        <c:majorTickMark val="none"/>
        <c:minorTickMark val="none"/>
        <c:tickLblPos val="nextTo"/>
        <c:spPr>
          <a:ln/>
        </c:spPr>
        <c:txPr>
          <a:bodyPr/>
          <a:lstStyle/>
          <a:p>
            <a:pPr lvl="0">
              <a:defRPr b="0">
                <a:solidFill>
                  <a:srgbClr val="000000"/>
                </a:solidFill>
                <a:latin typeface="+mn-lt"/>
              </a:defRPr>
            </a:pPr>
            <a:endParaRPr lang="en-US"/>
          </a:p>
        </c:txPr>
        <c:crossAx val="2099384737"/>
        <c:crosses val="autoZero"/>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b="0">
                <a:solidFill>
                  <a:srgbClr val="757575"/>
                </a:solidFill>
                <a:latin typeface="+mn-lt"/>
              </a:rPr>
              <a:t>FCFE(in cr) vs. YEAR</a:t>
            </a:r>
          </a:p>
        </c:rich>
      </c:tx>
      <c:overlay val="0"/>
    </c:title>
    <c:autoTitleDeleted val="0"/>
    <c:plotArea>
      <c:layout/>
      <c:barChart>
        <c:barDir val="col"/>
        <c:grouping val="clustered"/>
        <c:varyColors val="1"/>
        <c:ser>
          <c:idx val="0"/>
          <c:order val="0"/>
          <c:tx>
            <c:strRef>
              <c:f>'48-jatin-1'!$C$68</c:f>
              <c:strCache>
                <c:ptCount val="1"/>
                <c:pt idx="0">
                  <c:v>FCFE(in cr)</c:v>
                </c:pt>
              </c:strCache>
            </c:strRef>
          </c:tx>
          <c:spPr>
            <a:solidFill>
              <a:srgbClr val="4285F4"/>
            </a:solidFill>
            <a:ln cmpd="sng">
              <a:solidFill>
                <a:srgbClr val="000000"/>
              </a:solidFill>
            </a:ln>
          </c:spPr>
          <c:invertIfNegative val="1"/>
          <c:cat>
            <c:numRef>
              <c:f>'48-jatin-1'!$B$69:$B$79</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'48-jatin-1'!$C$69:$C$79</c:f>
              <c:numCache>
                <c:formatCode>[$₹]#,##0.00</c:formatCode>
                <c:ptCount val="11"/>
                <c:pt idx="0">
                  <c:v>204</c:v>
                </c:pt>
                <c:pt idx="1">
                  <c:v>56</c:v>
                </c:pt>
                <c:pt idx="2">
                  <c:v>-61</c:v>
                </c:pt>
                <c:pt idx="3">
                  <c:v>225</c:v>
                </c:pt>
                <c:pt idx="4">
                  <c:v>604</c:v>
                </c:pt>
                <c:pt idx="5">
                  <c:v>42</c:v>
                </c:pt>
                <c:pt idx="6">
                  <c:v>562</c:v>
                </c:pt>
                <c:pt idx="7">
                  <c:v>61.050000000000011</c:v>
                </c:pt>
                <c:pt idx="8">
                  <c:v>-539</c:v>
                </c:pt>
                <c:pt idx="9">
                  <c:v>314</c:v>
                </c:pt>
                <c:pt idx="10">
                  <c:v>-71.449999999999989</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8D4B-422F-B87A-17E4FD89C0D5}"/>
            </c:ext>
          </c:extLst>
        </c:ser>
        <c:dLbls>
          <c:showLegendKey val="0"/>
          <c:showVal val="0"/>
          <c:showCatName val="0"/>
          <c:showSerName val="0"/>
          <c:showPercent val="0"/>
          <c:showBubbleSize val="0"/>
        </c:dLbls>
        <c:gapWidth val="150"/>
        <c:axId val="1493964197"/>
        <c:axId val="765655777"/>
      </c:barChart>
      <c:catAx>
        <c:axId val="1493964197"/>
        <c:scaling>
          <c:orientation val="minMax"/>
        </c:scaling>
        <c:delete val="0"/>
        <c:axPos val="b"/>
        <c:title>
          <c:tx>
            <c:rich>
              <a:bodyPr/>
              <a:lstStyle/>
              <a:p>
                <a:pPr lvl="0">
                  <a:defRPr b="0">
                    <a:solidFill>
                      <a:srgbClr val="000000"/>
                    </a:solidFill>
                    <a:latin typeface="+mn-lt"/>
                  </a:defRPr>
                </a:pPr>
                <a:r>
                  <a:rPr b="0">
                    <a:solidFill>
                      <a:srgbClr val="000000"/>
                    </a:solidFill>
                    <a:latin typeface="+mn-lt"/>
                  </a:rPr>
                  <a:t>YEAR</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765655777"/>
        <c:crosses val="autoZero"/>
        <c:auto val="1"/>
        <c:lblAlgn val="ctr"/>
        <c:lblOffset val="100"/>
        <c:noMultiLvlLbl val="1"/>
      </c:catAx>
      <c:valAx>
        <c:axId val="765655777"/>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FCFE(in cr)</a:t>
                </a:r>
              </a:p>
            </c:rich>
          </c:tx>
          <c:overlay val="0"/>
        </c:title>
        <c:numFmt formatCode="[$₹]#,##0.00" sourceLinked="1"/>
        <c:majorTickMark val="none"/>
        <c:minorTickMark val="none"/>
        <c:tickLblPos val="nextTo"/>
        <c:spPr>
          <a:ln/>
        </c:spPr>
        <c:txPr>
          <a:bodyPr/>
          <a:lstStyle/>
          <a:p>
            <a:pPr lvl="0">
              <a:defRPr b="0">
                <a:solidFill>
                  <a:srgbClr val="000000"/>
                </a:solidFill>
                <a:latin typeface="+mn-lt"/>
              </a:defRPr>
            </a:pPr>
            <a:endParaRPr lang="en-US"/>
          </a:p>
        </c:txPr>
        <c:crossAx val="1493964197"/>
        <c:crosses val="autoZero"/>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lang="en-IN" b="0">
                <a:solidFill>
                  <a:srgbClr val="757575"/>
                </a:solidFill>
                <a:latin typeface="+mn-lt"/>
              </a:rPr>
              <a:t>Dividend Yield between 2011-2021</a:t>
            </a:r>
          </a:p>
        </c:rich>
      </c:tx>
      <c:layout>
        <c:manualLayout>
          <c:xMode val="edge"/>
          <c:yMode val="edge"/>
          <c:x val="0.29148209871824271"/>
          <c:y val="2.5078369905956112E-2"/>
        </c:manualLayout>
      </c:layout>
      <c:overlay val="0"/>
    </c:title>
    <c:autoTitleDeleted val="0"/>
    <c:plotArea>
      <c:layout/>
      <c:barChart>
        <c:barDir val="col"/>
        <c:grouping val="clustered"/>
        <c:varyColors val="1"/>
        <c:ser>
          <c:idx val="0"/>
          <c:order val="0"/>
          <c:tx>
            <c:strRef>
              <c:f>'49-Harsha-1'!$D$9</c:f>
              <c:strCache>
                <c:ptCount val="1"/>
                <c:pt idx="0">
                  <c:v>Dividend Yield</c:v>
                </c:pt>
              </c:strCache>
            </c:strRef>
          </c:tx>
          <c:spPr>
            <a:solidFill>
              <a:srgbClr val="4285F4"/>
            </a:solidFill>
            <a:ln cmpd="sng">
              <a:solidFill>
                <a:srgbClr val="000000"/>
              </a:solidFill>
            </a:ln>
          </c:spPr>
          <c:invertIfNegative val="1"/>
          <c:cat>
            <c:strRef>
              <c:f>'49-Harsha-1'!$C$10:$C$19</c:f>
              <c:strCache>
                <c:ptCount val="10"/>
                <c:pt idx="0">
                  <c:v>2020-2021</c:v>
                </c:pt>
                <c:pt idx="1">
                  <c:v>2019-2020</c:v>
                </c:pt>
                <c:pt idx="2">
                  <c:v>2018-2019</c:v>
                </c:pt>
                <c:pt idx="3">
                  <c:v>2017-2018</c:v>
                </c:pt>
                <c:pt idx="4">
                  <c:v>2016-2017</c:v>
                </c:pt>
                <c:pt idx="5">
                  <c:v>2015-2016</c:v>
                </c:pt>
                <c:pt idx="6">
                  <c:v>2014-2015</c:v>
                </c:pt>
                <c:pt idx="7">
                  <c:v>2013-2014</c:v>
                </c:pt>
                <c:pt idx="8">
                  <c:v>2012-2013</c:v>
                </c:pt>
                <c:pt idx="9">
                  <c:v>2011-2012</c:v>
                </c:pt>
              </c:strCache>
            </c:strRef>
          </c:cat>
          <c:val>
            <c:numRef>
              <c:f>'49-Harsha-1'!$D$10:$D$19</c:f>
              <c:numCache>
                <c:formatCode>0.00%</c:formatCode>
                <c:ptCount val="10"/>
                <c:pt idx="0">
                  <c:v>0</c:v>
                </c:pt>
                <c:pt idx="1">
                  <c:v>0</c:v>
                </c:pt>
                <c:pt idx="2">
                  <c:v>0.3</c:v>
                </c:pt>
                <c:pt idx="3">
                  <c:v>0.3</c:v>
                </c:pt>
                <c:pt idx="4">
                  <c:v>0.12</c:v>
                </c:pt>
                <c:pt idx="5">
                  <c:v>0.3</c:v>
                </c:pt>
                <c:pt idx="6">
                  <c:v>0.3</c:v>
                </c:pt>
                <c:pt idx="7">
                  <c:v>0.2</c:v>
                </c:pt>
                <c:pt idx="8">
                  <c:v>0.1</c:v>
                </c:pt>
                <c:pt idx="9">
                  <c:v>0.25</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7CF0-48D9-A55D-6166FD34C7A1}"/>
            </c:ext>
          </c:extLst>
        </c:ser>
        <c:dLbls>
          <c:showLegendKey val="0"/>
          <c:showVal val="0"/>
          <c:showCatName val="0"/>
          <c:showSerName val="0"/>
          <c:showPercent val="0"/>
          <c:showBubbleSize val="0"/>
        </c:dLbls>
        <c:gapWidth val="150"/>
        <c:axId val="2093028962"/>
        <c:axId val="1681908539"/>
      </c:barChart>
      <c:catAx>
        <c:axId val="2093028962"/>
        <c:scaling>
          <c:orientation val="minMax"/>
        </c:scaling>
        <c:delete val="0"/>
        <c:axPos val="b"/>
        <c:title>
          <c:tx>
            <c:rich>
              <a:bodyPr/>
              <a:lstStyle/>
              <a:p>
                <a:pPr lvl="0">
                  <a:defRPr b="0">
                    <a:solidFill>
                      <a:srgbClr val="000000"/>
                    </a:solidFill>
                    <a:latin typeface="+mn-lt"/>
                  </a:defRPr>
                </a:pPr>
                <a:r>
                  <a:rPr lang="en-IN" b="0">
                    <a:solidFill>
                      <a:srgbClr val="000000"/>
                    </a:solidFill>
                    <a:latin typeface="+mn-lt"/>
                  </a:rPr>
                  <a:t>Year</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1681908539"/>
        <c:crosses val="autoZero"/>
        <c:auto val="1"/>
        <c:lblAlgn val="ctr"/>
        <c:lblOffset val="100"/>
        <c:noMultiLvlLbl val="1"/>
      </c:catAx>
      <c:valAx>
        <c:axId val="1681908539"/>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IN" b="0">
                    <a:solidFill>
                      <a:srgbClr val="000000"/>
                    </a:solidFill>
                    <a:latin typeface="+mn-lt"/>
                  </a:rPr>
                  <a:t>Dividend Yield</a:t>
                </a:r>
              </a:p>
            </c:rich>
          </c:tx>
          <c:overlay val="0"/>
        </c:title>
        <c:numFmt formatCode="0.00%" sourceLinked="1"/>
        <c:majorTickMark val="none"/>
        <c:minorTickMark val="none"/>
        <c:tickLblPos val="nextTo"/>
        <c:spPr>
          <a:ln/>
        </c:spPr>
        <c:txPr>
          <a:bodyPr/>
          <a:lstStyle/>
          <a:p>
            <a:pPr lvl="0">
              <a:defRPr b="0">
                <a:solidFill>
                  <a:srgbClr val="000000"/>
                </a:solidFill>
                <a:latin typeface="+mn-lt"/>
              </a:defRPr>
            </a:pPr>
            <a:endParaRPr lang="en-US"/>
          </a:p>
        </c:txPr>
        <c:crossAx val="2093028962"/>
        <c:crosses val="autoZero"/>
        <c:crossBetween val="between"/>
      </c:valAx>
    </c:plotArea>
    <c:plotVisOnly val="1"/>
    <c:dispBlanksAs val="zero"/>
    <c:showDLblsOverMax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lang="en-IN" b="0">
                <a:solidFill>
                  <a:srgbClr val="757575"/>
                </a:solidFill>
                <a:latin typeface="+mn-lt"/>
              </a:rPr>
              <a:t>Dividend Payout </a:t>
            </a:r>
            <a:r>
              <a:rPr lang="en-IN" sz="1000" b="0" i="0" u="none" strike="noStrike" baseline="0">
                <a:effectLst/>
              </a:rPr>
              <a:t>between 2011-2021</a:t>
            </a:r>
            <a:endParaRPr lang="en-IN" b="0">
              <a:solidFill>
                <a:srgbClr val="757575"/>
              </a:solidFill>
              <a:latin typeface="+mn-lt"/>
            </a:endParaRPr>
          </a:p>
        </c:rich>
      </c:tx>
      <c:overlay val="0"/>
    </c:title>
    <c:autoTitleDeleted val="0"/>
    <c:plotArea>
      <c:layout/>
      <c:barChart>
        <c:barDir val="col"/>
        <c:grouping val="clustered"/>
        <c:varyColors val="1"/>
        <c:ser>
          <c:idx val="0"/>
          <c:order val="0"/>
          <c:tx>
            <c:strRef>
              <c:f>'49-Harsha-1'!$D$26</c:f>
              <c:strCache>
                <c:ptCount val="1"/>
                <c:pt idx="0">
                  <c:v>Dividend Payout</c:v>
                </c:pt>
              </c:strCache>
            </c:strRef>
          </c:tx>
          <c:spPr>
            <a:solidFill>
              <a:srgbClr val="4285F4"/>
            </a:solidFill>
            <a:ln cmpd="sng">
              <a:solidFill>
                <a:srgbClr val="000000"/>
              </a:solidFill>
            </a:ln>
          </c:spPr>
          <c:invertIfNegative val="1"/>
          <c:cat>
            <c:strRef>
              <c:f>'49-Harsha-1'!$C$27:$C$36</c:f>
              <c:strCache>
                <c:ptCount val="10"/>
                <c:pt idx="0">
                  <c:v>2020-2021</c:v>
                </c:pt>
                <c:pt idx="1">
                  <c:v>2019-2020</c:v>
                </c:pt>
                <c:pt idx="2">
                  <c:v>2018-2019</c:v>
                </c:pt>
                <c:pt idx="3">
                  <c:v>2017-2018</c:v>
                </c:pt>
                <c:pt idx="4">
                  <c:v>2016-2017</c:v>
                </c:pt>
                <c:pt idx="5">
                  <c:v>2015-2016</c:v>
                </c:pt>
                <c:pt idx="6">
                  <c:v>2014-2015</c:v>
                </c:pt>
                <c:pt idx="7">
                  <c:v>2013-2014</c:v>
                </c:pt>
                <c:pt idx="8">
                  <c:v>2012-2013</c:v>
                </c:pt>
                <c:pt idx="9">
                  <c:v>2011-2012</c:v>
                </c:pt>
              </c:strCache>
            </c:strRef>
          </c:cat>
          <c:val>
            <c:numRef>
              <c:f>'49-Harsha-1'!$D$27:$D$36</c:f>
              <c:numCache>
                <c:formatCode>0.00%</c:formatCode>
                <c:ptCount val="10"/>
                <c:pt idx="0">
                  <c:v>0</c:v>
                </c:pt>
                <c:pt idx="1">
                  <c:v>0</c:v>
                </c:pt>
                <c:pt idx="2">
                  <c:v>0.11</c:v>
                </c:pt>
                <c:pt idx="3">
                  <c:v>0.14000000000000001</c:v>
                </c:pt>
                <c:pt idx="4">
                  <c:v>0.3</c:v>
                </c:pt>
                <c:pt idx="5">
                  <c:v>0.22</c:v>
                </c:pt>
                <c:pt idx="6">
                  <c:v>0.16</c:v>
                </c:pt>
                <c:pt idx="7">
                  <c:v>0.11</c:v>
                </c:pt>
                <c:pt idx="8">
                  <c:v>0.21</c:v>
                </c:pt>
                <c:pt idx="9">
                  <c:v>0.1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16D4-4644-A6D1-C1EF09B2C189}"/>
            </c:ext>
          </c:extLst>
        </c:ser>
        <c:dLbls>
          <c:showLegendKey val="0"/>
          <c:showVal val="0"/>
          <c:showCatName val="0"/>
          <c:showSerName val="0"/>
          <c:showPercent val="0"/>
          <c:showBubbleSize val="0"/>
        </c:dLbls>
        <c:gapWidth val="150"/>
        <c:axId val="580743516"/>
        <c:axId val="772245954"/>
      </c:barChart>
      <c:catAx>
        <c:axId val="580743516"/>
        <c:scaling>
          <c:orientation val="minMax"/>
        </c:scaling>
        <c:delete val="0"/>
        <c:axPos val="b"/>
        <c:title>
          <c:tx>
            <c:rich>
              <a:bodyPr/>
              <a:lstStyle/>
              <a:p>
                <a:pPr lvl="0">
                  <a:defRPr b="0">
                    <a:solidFill>
                      <a:srgbClr val="000000"/>
                    </a:solidFill>
                    <a:latin typeface="+mn-lt"/>
                  </a:defRPr>
                </a:pPr>
                <a:r>
                  <a:rPr lang="en-IN" b="0">
                    <a:solidFill>
                      <a:srgbClr val="000000"/>
                    </a:solidFill>
                    <a:latin typeface="+mn-lt"/>
                  </a:rPr>
                  <a:t>Year</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772245954"/>
        <c:crosses val="autoZero"/>
        <c:auto val="1"/>
        <c:lblAlgn val="ctr"/>
        <c:lblOffset val="100"/>
        <c:noMultiLvlLbl val="1"/>
      </c:catAx>
      <c:valAx>
        <c:axId val="772245954"/>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IN" b="0">
                    <a:solidFill>
                      <a:srgbClr val="000000"/>
                    </a:solidFill>
                    <a:latin typeface="+mn-lt"/>
                  </a:rPr>
                  <a:t>Dividend Payout</a:t>
                </a:r>
              </a:p>
            </c:rich>
          </c:tx>
          <c:overlay val="0"/>
        </c:title>
        <c:numFmt formatCode="0.00%" sourceLinked="1"/>
        <c:majorTickMark val="none"/>
        <c:minorTickMark val="none"/>
        <c:tickLblPos val="nextTo"/>
        <c:spPr>
          <a:ln/>
        </c:spPr>
        <c:txPr>
          <a:bodyPr/>
          <a:lstStyle/>
          <a:p>
            <a:pPr lvl="0">
              <a:defRPr b="0">
                <a:solidFill>
                  <a:srgbClr val="000000"/>
                </a:solidFill>
                <a:latin typeface="+mn-lt"/>
              </a:defRPr>
            </a:pPr>
            <a:endParaRPr lang="en-US"/>
          </a:p>
        </c:txPr>
        <c:crossAx val="580743516"/>
        <c:crosses val="autoZero"/>
        <c:crossBetween val="between"/>
      </c:valAx>
    </c:plotArea>
    <c:plotVisOnly val="1"/>
    <c:dispBlanksAs val="zero"/>
    <c:showDLblsOverMax val="1"/>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n-IN"/>
              <a:t>Sales Growth Rate </a:t>
            </a:r>
            <a:r>
              <a:rPr lang="en-IN" sz="2000" b="0" i="0" u="none" strike="noStrike" cap="none" normalizeH="0" baseline="0">
                <a:effectLst/>
              </a:rPr>
              <a:t>between 2011-2021</a:t>
            </a:r>
          </a:p>
          <a:p>
            <a:pPr>
              <a:defRPr/>
            </a:pPr>
            <a:endParaRPr lang="en-IN"/>
          </a:p>
        </c:rich>
      </c:tx>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endParaRPr lang="en-US"/>
        </a:p>
      </c:txPr>
    </c:title>
    <c:autoTitleDeleted val="0"/>
    <c:plotArea>
      <c:layout/>
      <c:lineChart>
        <c:grouping val="standard"/>
        <c:varyColors val="0"/>
        <c:ser>
          <c:idx val="0"/>
          <c:order val="0"/>
          <c:tx>
            <c:strRef>
              <c:f>'49-Harsha-1'!$D$42</c:f>
              <c:strCache>
                <c:ptCount val="1"/>
                <c:pt idx="0">
                  <c:v>Sales Growth Rate</c:v>
                </c:pt>
              </c:strCache>
            </c:strRef>
          </c:tx>
          <c:spPr>
            <a:ln w="38100" cap="rnd">
              <a:solidFill>
                <a:schemeClr val="accent1"/>
              </a:solidFill>
              <a:round/>
            </a:ln>
            <a:effectLst/>
          </c:spPr>
          <c:marker>
            <c:symbol val="none"/>
          </c:marker>
          <c:cat>
            <c:strRef>
              <c:f>'49-Harsha-1'!$C$43:$C$52</c:f>
              <c:strCache>
                <c:ptCount val="10"/>
                <c:pt idx="0">
                  <c:v>2020-2021</c:v>
                </c:pt>
                <c:pt idx="1">
                  <c:v>2019-2020</c:v>
                </c:pt>
                <c:pt idx="2">
                  <c:v>2018-2019</c:v>
                </c:pt>
                <c:pt idx="3">
                  <c:v>2017-2018</c:v>
                </c:pt>
                <c:pt idx="4">
                  <c:v>2016-2017</c:v>
                </c:pt>
                <c:pt idx="5">
                  <c:v>2015-2016</c:v>
                </c:pt>
                <c:pt idx="6">
                  <c:v>2014-2015</c:v>
                </c:pt>
                <c:pt idx="7">
                  <c:v>2013-2014</c:v>
                </c:pt>
                <c:pt idx="8">
                  <c:v>2012-2013</c:v>
                </c:pt>
                <c:pt idx="9">
                  <c:v>2011-2012</c:v>
                </c:pt>
              </c:strCache>
            </c:strRef>
          </c:cat>
          <c:val>
            <c:numRef>
              <c:f>'49-Harsha-1'!$D$43:$D$52</c:f>
              <c:numCache>
                <c:formatCode>0.00%</c:formatCode>
                <c:ptCount val="10"/>
                <c:pt idx="0">
                  <c:v>-0.46829999999999999</c:v>
                </c:pt>
                <c:pt idx="1">
                  <c:v>-1.52E-2</c:v>
                </c:pt>
                <c:pt idx="2">
                  <c:v>0.1144</c:v>
                </c:pt>
                <c:pt idx="3">
                  <c:v>0.1033</c:v>
                </c:pt>
                <c:pt idx="4">
                  <c:v>3.4099999999999998E-2</c:v>
                </c:pt>
                <c:pt idx="5">
                  <c:v>-2.92E-2</c:v>
                </c:pt>
                <c:pt idx="6">
                  <c:v>0.17249999999999999</c:v>
                </c:pt>
                <c:pt idx="7">
                  <c:v>0.1177</c:v>
                </c:pt>
                <c:pt idx="8">
                  <c:v>0.1172</c:v>
                </c:pt>
                <c:pt idx="9">
                  <c:v>0.20760000000000001</c:v>
                </c:pt>
              </c:numCache>
            </c:numRef>
          </c:val>
          <c:smooth val="0"/>
          <c:extLst>
            <c:ext xmlns:c16="http://schemas.microsoft.com/office/drawing/2014/chart" uri="{C3380CC4-5D6E-409C-BE32-E72D297353CC}">
              <c16:uniqueId val="{00000000-B16D-4C11-B536-5519E692F9AD}"/>
            </c:ext>
          </c:extLst>
        </c:ser>
        <c:dLbls>
          <c:dLblPos val="ctr"/>
          <c:showLegendKey val="0"/>
          <c:showVal val="0"/>
          <c:showCatName val="0"/>
          <c:showSerName val="0"/>
          <c:showPercent val="0"/>
          <c:showBubbleSize val="0"/>
        </c:dLbls>
        <c:smooth val="0"/>
        <c:axId val="366945341"/>
        <c:axId val="236275491"/>
      </c:lineChart>
      <c:catAx>
        <c:axId val="366945341"/>
        <c:scaling>
          <c:orientation val="minMax"/>
        </c:scaling>
        <c:delete val="0"/>
        <c:axPos val="b"/>
        <c:title>
          <c:tx>
            <c:rich>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IN"/>
                  <a:t>Year</a:t>
                </a:r>
              </a:p>
            </c:rich>
          </c:tx>
          <c:overlay val="0"/>
          <c:spPr>
            <a:noFill/>
            <a:ln>
              <a:noFill/>
            </a:ln>
            <a:effectLst/>
          </c:spPr>
          <c:txPr>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en-US"/>
          </a:p>
        </c:txPr>
        <c:crossAx val="236275491"/>
        <c:crosses val="autoZero"/>
        <c:auto val="1"/>
        <c:lblAlgn val="ctr"/>
        <c:lblOffset val="100"/>
        <c:noMultiLvlLbl val="1"/>
      </c:catAx>
      <c:valAx>
        <c:axId val="236275491"/>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IN"/>
                  <a:t>Sales Growth Rate</a:t>
                </a:r>
              </a:p>
            </c:rich>
          </c:tx>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6945341"/>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showDLblsOverMax val="1"/>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lang="en-IN" b="0">
                <a:solidFill>
                  <a:srgbClr val="757575"/>
                </a:solidFill>
                <a:latin typeface="+mn-lt"/>
              </a:rPr>
              <a:t>FCFE in Rs. Cr </a:t>
            </a:r>
            <a:r>
              <a:rPr lang="en-IN" sz="1000" b="0" i="0" u="none" strike="noStrike" baseline="0">
                <a:effectLst/>
              </a:rPr>
              <a:t>between 2011-2021</a:t>
            </a:r>
          </a:p>
        </c:rich>
      </c:tx>
      <c:overlay val="0"/>
    </c:title>
    <c:autoTitleDeleted val="0"/>
    <c:plotArea>
      <c:layout/>
      <c:barChart>
        <c:barDir val="col"/>
        <c:grouping val="clustered"/>
        <c:varyColors val="1"/>
        <c:ser>
          <c:idx val="0"/>
          <c:order val="0"/>
          <c:tx>
            <c:strRef>
              <c:f>'49-Harsha-1'!$D$77</c:f>
              <c:strCache>
                <c:ptCount val="1"/>
                <c:pt idx="0">
                  <c:v>FCFE in Rs. Cr</c:v>
                </c:pt>
              </c:strCache>
            </c:strRef>
          </c:tx>
          <c:spPr>
            <a:solidFill>
              <a:srgbClr val="4285F4"/>
            </a:solidFill>
            <a:ln cmpd="sng">
              <a:solidFill>
                <a:srgbClr val="000000"/>
              </a:solidFill>
            </a:ln>
          </c:spPr>
          <c:invertIfNegative val="1"/>
          <c:cat>
            <c:strRef>
              <c:f>'49-Harsha-1'!$C$78:$C$87</c:f>
              <c:strCache>
                <c:ptCount val="10"/>
                <c:pt idx="0">
                  <c:v>2020-2021</c:v>
                </c:pt>
                <c:pt idx="1">
                  <c:v>2019-2020</c:v>
                </c:pt>
                <c:pt idx="2">
                  <c:v>2018-2019</c:v>
                </c:pt>
                <c:pt idx="3">
                  <c:v>2017-2018</c:v>
                </c:pt>
                <c:pt idx="4">
                  <c:v>2016-2017</c:v>
                </c:pt>
                <c:pt idx="5">
                  <c:v>2015-2016</c:v>
                </c:pt>
                <c:pt idx="6">
                  <c:v>2014-2015</c:v>
                </c:pt>
                <c:pt idx="7">
                  <c:v>2013-2014</c:v>
                </c:pt>
                <c:pt idx="8">
                  <c:v>2012-2013</c:v>
                </c:pt>
                <c:pt idx="9">
                  <c:v>2011-2012</c:v>
                </c:pt>
              </c:strCache>
            </c:strRef>
          </c:cat>
          <c:val>
            <c:numRef>
              <c:f>'49-Harsha-1'!$D$78:$D$87</c:f>
              <c:numCache>
                <c:formatCode>[$₹]#,##0.00</c:formatCode>
                <c:ptCount val="10"/>
                <c:pt idx="0">
                  <c:v>344</c:v>
                </c:pt>
                <c:pt idx="1">
                  <c:v>142</c:v>
                </c:pt>
                <c:pt idx="2">
                  <c:v>105</c:v>
                </c:pt>
                <c:pt idx="3">
                  <c:v>104</c:v>
                </c:pt>
                <c:pt idx="4">
                  <c:v>153</c:v>
                </c:pt>
                <c:pt idx="5">
                  <c:v>43</c:v>
                </c:pt>
                <c:pt idx="6">
                  <c:v>291</c:v>
                </c:pt>
                <c:pt idx="7">
                  <c:v>593</c:v>
                </c:pt>
                <c:pt idx="8">
                  <c:v>124</c:v>
                </c:pt>
                <c:pt idx="9">
                  <c:v>113</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00A1-491B-989D-1B2ADD701543}"/>
            </c:ext>
          </c:extLst>
        </c:ser>
        <c:dLbls>
          <c:showLegendKey val="0"/>
          <c:showVal val="0"/>
          <c:showCatName val="0"/>
          <c:showSerName val="0"/>
          <c:showPercent val="0"/>
          <c:showBubbleSize val="0"/>
        </c:dLbls>
        <c:gapWidth val="150"/>
        <c:axId val="546675564"/>
        <c:axId val="452484957"/>
      </c:barChart>
      <c:catAx>
        <c:axId val="546675564"/>
        <c:scaling>
          <c:orientation val="minMax"/>
        </c:scaling>
        <c:delete val="0"/>
        <c:axPos val="b"/>
        <c:title>
          <c:tx>
            <c:rich>
              <a:bodyPr/>
              <a:lstStyle/>
              <a:p>
                <a:pPr lvl="0">
                  <a:defRPr b="0">
                    <a:solidFill>
                      <a:srgbClr val="000000"/>
                    </a:solidFill>
                    <a:latin typeface="+mn-lt"/>
                  </a:defRPr>
                </a:pPr>
                <a:r>
                  <a:rPr lang="en-IN" b="0">
                    <a:solidFill>
                      <a:srgbClr val="000000"/>
                    </a:solidFill>
                    <a:latin typeface="+mn-lt"/>
                  </a:rPr>
                  <a:t>Year</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452484957"/>
        <c:crosses val="autoZero"/>
        <c:auto val="1"/>
        <c:lblAlgn val="ctr"/>
        <c:lblOffset val="100"/>
        <c:noMultiLvlLbl val="1"/>
      </c:catAx>
      <c:valAx>
        <c:axId val="452484957"/>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IN" b="0">
                    <a:solidFill>
                      <a:srgbClr val="000000"/>
                    </a:solidFill>
                    <a:latin typeface="+mn-lt"/>
                  </a:rPr>
                  <a:t>FCFE in Rs. Cr</a:t>
                </a:r>
              </a:p>
            </c:rich>
          </c:tx>
          <c:overlay val="0"/>
        </c:title>
        <c:numFmt formatCode="[$₹]#,##0.00" sourceLinked="1"/>
        <c:majorTickMark val="none"/>
        <c:minorTickMark val="none"/>
        <c:tickLblPos val="nextTo"/>
        <c:spPr>
          <a:ln/>
        </c:spPr>
        <c:txPr>
          <a:bodyPr/>
          <a:lstStyle/>
          <a:p>
            <a:pPr lvl="0">
              <a:defRPr b="0">
                <a:solidFill>
                  <a:srgbClr val="000000"/>
                </a:solidFill>
                <a:latin typeface="+mn-lt"/>
              </a:defRPr>
            </a:pPr>
            <a:endParaRPr lang="en-US"/>
          </a:p>
        </c:txPr>
        <c:crossAx val="546675564"/>
        <c:crosses val="autoZero"/>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757575"/>
                </a:solidFill>
                <a:latin typeface="+mn-lt"/>
              </a:defRPr>
            </a:pPr>
            <a:r>
              <a:rPr b="0">
                <a:solidFill>
                  <a:srgbClr val="757575"/>
                </a:solidFill>
                <a:latin typeface="+mn-lt"/>
              </a:rPr>
              <a:t>% Yield vs Year</a:t>
            </a:r>
          </a:p>
        </c:rich>
      </c:tx>
      <c:overlay val="0"/>
    </c:title>
    <c:autoTitleDeleted val="0"/>
    <c:plotArea>
      <c:layout/>
      <c:lineChart>
        <c:grouping val="standard"/>
        <c:varyColors val="0"/>
        <c:ser>
          <c:idx val="0"/>
          <c:order val="0"/>
          <c:tx>
            <c:strRef>
              <c:f>'50-Vedika 1'!$C$6:$C$7</c:f>
              <c:strCache>
                <c:ptCount val="2"/>
                <c:pt idx="0">
                  <c:v>Dividend Yield</c:v>
                </c:pt>
                <c:pt idx="1">
                  <c:v>% Yield</c:v>
                </c:pt>
              </c:strCache>
            </c:strRef>
          </c:tx>
          <c:spPr>
            <a:ln cmpd="sng">
              <a:solidFill>
                <a:srgbClr val="4285F4"/>
              </a:solidFill>
            </a:ln>
          </c:spPr>
          <c:marker>
            <c:symbol val="none"/>
          </c:marker>
          <c:cat>
            <c:numRef>
              <c:f>'50-Vedika 1'!$B$8:$B$19</c:f>
              <c:numCache>
                <c:formatCode>General</c:formatCode>
                <c:ptCount val="12"/>
                <c:pt idx="0">
                  <c:v>2021</c:v>
                </c:pt>
                <c:pt idx="1">
                  <c:v>2020</c:v>
                </c:pt>
                <c:pt idx="2">
                  <c:v>2019</c:v>
                </c:pt>
                <c:pt idx="3">
                  <c:v>2018</c:v>
                </c:pt>
                <c:pt idx="4">
                  <c:v>2017</c:v>
                </c:pt>
                <c:pt idx="5">
                  <c:v>2016</c:v>
                </c:pt>
                <c:pt idx="6">
                  <c:v>2015</c:v>
                </c:pt>
                <c:pt idx="7">
                  <c:v>2014</c:v>
                </c:pt>
                <c:pt idx="8">
                  <c:v>2013</c:v>
                </c:pt>
                <c:pt idx="9">
                  <c:v>2012</c:v>
                </c:pt>
                <c:pt idx="10">
                  <c:v>2011</c:v>
                </c:pt>
                <c:pt idx="11">
                  <c:v>2010</c:v>
                </c:pt>
              </c:numCache>
            </c:numRef>
          </c:cat>
          <c:val>
            <c:numRef>
              <c:f>'50-Vedika 1'!$C$8:$C$19</c:f>
              <c:numCache>
                <c:formatCode>0.000%</c:formatCode>
                <c:ptCount val="12"/>
                <c:pt idx="0">
                  <c:v>2.1333329999999998E-3</c:v>
                </c:pt>
                <c:pt idx="1">
                  <c:v>1.0026738E-2</c:v>
                </c:pt>
                <c:pt idx="2">
                  <c:v>1.7526231E-2</c:v>
                </c:pt>
                <c:pt idx="3">
                  <c:v>1.2854996E-2</c:v>
                </c:pt>
                <c:pt idx="4">
                  <c:v>1.0571028E-2</c:v>
                </c:pt>
                <c:pt idx="5">
                  <c:v>1.9970226000000001E-2</c:v>
                </c:pt>
                <c:pt idx="6">
                  <c:v>1.9280656E-2</c:v>
                </c:pt>
                <c:pt idx="7">
                  <c:v>3.4191222E-2</c:v>
                </c:pt>
                <c:pt idx="8">
                  <c:v>3.7420057E-2</c:v>
                </c:pt>
                <c:pt idx="9">
                  <c:v>3.9991275E-2</c:v>
                </c:pt>
                <c:pt idx="10">
                  <c:v>3.6561855999999997E-2</c:v>
                </c:pt>
                <c:pt idx="11">
                  <c:v>2.5733401999999999E-2</c:v>
                </c:pt>
              </c:numCache>
            </c:numRef>
          </c:val>
          <c:smooth val="0"/>
          <c:extLst>
            <c:ext xmlns:c16="http://schemas.microsoft.com/office/drawing/2014/chart" uri="{C3380CC4-5D6E-409C-BE32-E72D297353CC}">
              <c16:uniqueId val="{00000000-6150-491F-B76C-F3B280CD6173}"/>
            </c:ext>
          </c:extLst>
        </c:ser>
        <c:dLbls>
          <c:showLegendKey val="0"/>
          <c:showVal val="0"/>
          <c:showCatName val="0"/>
          <c:showSerName val="0"/>
          <c:showPercent val="0"/>
          <c:showBubbleSize val="0"/>
        </c:dLbls>
        <c:smooth val="0"/>
        <c:axId val="914824924"/>
        <c:axId val="778913079"/>
      </c:lineChart>
      <c:catAx>
        <c:axId val="914824924"/>
        <c:scaling>
          <c:orientation val="minMax"/>
        </c:scaling>
        <c:delete val="0"/>
        <c:axPos val="b"/>
        <c:title>
          <c:tx>
            <c:rich>
              <a:bodyPr/>
              <a:lstStyle/>
              <a:p>
                <a:pPr lvl="0">
                  <a:defRPr b="0">
                    <a:solidFill>
                      <a:srgbClr val="000000"/>
                    </a:solidFill>
                    <a:latin typeface="+mn-lt"/>
                  </a:defRPr>
                </a:pPr>
                <a:r>
                  <a:rPr b="0">
                    <a:solidFill>
                      <a:srgbClr val="000000"/>
                    </a:solidFill>
                    <a:latin typeface="+mn-lt"/>
                  </a:rPr>
                  <a:t>Year</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778913079"/>
        <c:crosses val="autoZero"/>
        <c:auto val="1"/>
        <c:lblAlgn val="ctr"/>
        <c:lblOffset val="100"/>
        <c:noMultiLvlLbl val="1"/>
      </c:catAx>
      <c:valAx>
        <c:axId val="778913079"/>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Yield</a:t>
                </a:r>
              </a:p>
            </c:rich>
          </c:tx>
          <c:overlay val="0"/>
        </c:title>
        <c:numFmt formatCode="0.000%" sourceLinked="1"/>
        <c:majorTickMark val="none"/>
        <c:minorTickMark val="none"/>
        <c:tickLblPos val="nextTo"/>
        <c:spPr>
          <a:ln/>
        </c:spPr>
        <c:txPr>
          <a:bodyPr/>
          <a:lstStyle/>
          <a:p>
            <a:pPr lvl="0">
              <a:defRPr b="0">
                <a:solidFill>
                  <a:srgbClr val="000000"/>
                </a:solidFill>
                <a:latin typeface="+mn-lt"/>
              </a:defRPr>
            </a:pPr>
            <a:endParaRPr lang="en-US"/>
          </a:p>
        </c:txPr>
        <c:crossAx val="914824924"/>
        <c:crosses val="autoZero"/>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oneCellAnchor>
    <xdr:from>
      <xdr:col>2</xdr:col>
      <xdr:colOff>790575</xdr:colOff>
      <xdr:row>15</xdr:row>
      <xdr:rowOff>76200</xdr:rowOff>
    </xdr:from>
    <xdr:ext cx="3448050" cy="828675"/>
    <xdr:pic>
      <xdr:nvPicPr>
        <xdr:cNvPr id="2" name="image2.pn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4</xdr:col>
      <xdr:colOff>1476375</xdr:colOff>
      <xdr:row>15</xdr:row>
      <xdr:rowOff>19050</xdr:rowOff>
    </xdr:from>
    <xdr:ext cx="3876675" cy="1000125"/>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3</xdr:col>
      <xdr:colOff>495300</xdr:colOff>
      <xdr:row>20</xdr:row>
      <xdr:rowOff>142875</xdr:rowOff>
    </xdr:from>
    <xdr:ext cx="4286250" cy="1000125"/>
    <xdr:pic>
      <xdr:nvPicPr>
        <xdr:cNvPr id="4" name="image3.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3</xdr:col>
      <xdr:colOff>1457325</xdr:colOff>
      <xdr:row>2</xdr:row>
      <xdr:rowOff>200025</xdr:rowOff>
    </xdr:from>
    <xdr:ext cx="4667250" cy="2857500"/>
    <xdr:graphicFrame macro="">
      <xdr:nvGraphicFramePr>
        <xdr:cNvPr id="2" name="Chart 1" title="Chart">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3</xdr:col>
      <xdr:colOff>1457325</xdr:colOff>
      <xdr:row>18</xdr:row>
      <xdr:rowOff>200025</xdr:rowOff>
    </xdr:from>
    <xdr:ext cx="4667250" cy="2857500"/>
    <xdr:graphicFrame macro="">
      <xdr:nvGraphicFramePr>
        <xdr:cNvPr id="3" name="Chart 2" title="Chart">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4</xdr:col>
      <xdr:colOff>952500</xdr:colOff>
      <xdr:row>35</xdr:row>
      <xdr:rowOff>9525</xdr:rowOff>
    </xdr:from>
    <xdr:ext cx="4629150" cy="2857500"/>
    <xdr:graphicFrame macro="">
      <xdr:nvGraphicFramePr>
        <xdr:cNvPr id="4" name="Chart 3" title="Chart">
          <a:extLst>
            <a:ext uri="{FF2B5EF4-FFF2-40B4-BE49-F238E27FC236}">
              <a16:creationId xmlns:a16="http://schemas.microsoft.com/office/drawing/2014/main" id="{00000000-0008-0000-05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oneCellAnchor>
    <xdr:from>
      <xdr:col>4</xdr:col>
      <xdr:colOff>0</xdr:colOff>
      <xdr:row>66</xdr:row>
      <xdr:rowOff>9525</xdr:rowOff>
    </xdr:from>
    <xdr:ext cx="4562475" cy="2819400"/>
    <xdr:graphicFrame macro="">
      <xdr:nvGraphicFramePr>
        <xdr:cNvPr id="5" name="Chart 4" title="Chart">
          <a:extLst>
            <a:ext uri="{FF2B5EF4-FFF2-40B4-BE49-F238E27FC236}">
              <a16:creationId xmlns:a16="http://schemas.microsoft.com/office/drawing/2014/main" id="{00000000-0008-0000-05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dr:oneCellAnchor>
    <xdr:from>
      <xdr:col>9</xdr:col>
      <xdr:colOff>504825</xdr:colOff>
      <xdr:row>5</xdr:row>
      <xdr:rowOff>171450</xdr:rowOff>
    </xdr:from>
    <xdr:ext cx="4905375" cy="3038475"/>
    <xdr:graphicFrame macro="">
      <xdr:nvGraphicFramePr>
        <xdr:cNvPr id="5" name="Chart 5" title="Chart">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9</xdr:col>
      <xdr:colOff>504825</xdr:colOff>
      <xdr:row>22</xdr:row>
      <xdr:rowOff>0</xdr:rowOff>
    </xdr:from>
    <xdr:ext cx="4953000" cy="3038475"/>
    <xdr:graphicFrame macro="">
      <xdr:nvGraphicFramePr>
        <xdr:cNvPr id="6" name="Chart 6" title="Chart">
          <a:extLst>
            <a:ext uri="{FF2B5EF4-FFF2-40B4-BE49-F238E27FC236}">
              <a16:creationId xmlns:a16="http://schemas.microsoft.com/office/drawing/2014/main" id="{00000000-0008-0000-07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9</xdr:col>
      <xdr:colOff>466725</xdr:colOff>
      <xdr:row>40</xdr:row>
      <xdr:rowOff>95250</xdr:rowOff>
    </xdr:from>
    <xdr:ext cx="5000625" cy="3086100"/>
    <xdr:graphicFrame macro="">
      <xdr:nvGraphicFramePr>
        <xdr:cNvPr id="7" name="Chart 7" title="Chart">
          <a:extLst>
            <a:ext uri="{FF2B5EF4-FFF2-40B4-BE49-F238E27FC236}">
              <a16:creationId xmlns:a16="http://schemas.microsoft.com/office/drawing/2014/main" id="{00000000-0008-0000-07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oneCellAnchor>
    <xdr:from>
      <xdr:col>9</xdr:col>
      <xdr:colOff>504825</xdr:colOff>
      <xdr:row>72</xdr:row>
      <xdr:rowOff>38100</xdr:rowOff>
    </xdr:from>
    <xdr:ext cx="5057775" cy="3086100"/>
    <xdr:graphicFrame macro="">
      <xdr:nvGraphicFramePr>
        <xdr:cNvPr id="8" name="Chart 8" title="Chart">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oneCellAnchor>
</xdr:wsDr>
</file>

<file path=xl/drawings/drawing4.xml><?xml version="1.0" encoding="utf-8"?>
<xdr:wsDr xmlns:xdr="http://schemas.openxmlformats.org/drawingml/2006/spreadsheetDrawing" xmlns:a="http://schemas.openxmlformats.org/drawingml/2006/main">
  <xdr:oneCellAnchor>
    <xdr:from>
      <xdr:col>6</xdr:col>
      <xdr:colOff>219075</xdr:colOff>
      <xdr:row>6</xdr:row>
      <xdr:rowOff>38100</xdr:rowOff>
    </xdr:from>
    <xdr:ext cx="3448050" cy="828675"/>
    <xdr:pic>
      <xdr:nvPicPr>
        <xdr:cNvPr id="2" name="image2.png" title="Image">
          <a:extLst>
            <a:ext uri="{FF2B5EF4-FFF2-40B4-BE49-F238E27FC236}">
              <a16:creationId xmlns:a16="http://schemas.microsoft.com/office/drawing/2014/main" id="{00000000-0008-0000-08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6</xdr:col>
      <xdr:colOff>257175</xdr:colOff>
      <xdr:row>10</xdr:row>
      <xdr:rowOff>533400</xdr:rowOff>
    </xdr:from>
    <xdr:ext cx="3876675" cy="1000125"/>
    <xdr:pic>
      <xdr:nvPicPr>
        <xdr:cNvPr id="3" name="image1.png" title="Image">
          <a:extLst>
            <a:ext uri="{FF2B5EF4-FFF2-40B4-BE49-F238E27FC236}">
              <a16:creationId xmlns:a16="http://schemas.microsoft.com/office/drawing/2014/main" id="{00000000-0008-0000-0800-000003000000}"/>
            </a:ext>
          </a:extLst>
        </xdr:cNvPr>
        <xdr:cNvPicPr preferRelativeResize="0"/>
      </xdr:nvPicPr>
      <xdr:blipFill>
        <a:blip xmlns:r="http://schemas.openxmlformats.org/officeDocument/2006/relationships" r:embed="rId2" cstate="print"/>
        <a:stretch>
          <a:fillRect/>
        </a:stretch>
      </xdr:blipFill>
      <xdr:spPr>
        <a:xfrm>
          <a:off x="10287000" y="2857500"/>
          <a:ext cx="3876675" cy="1000125"/>
        </a:xfrm>
        <a:prstGeom prst="rect">
          <a:avLst/>
        </a:prstGeom>
        <a:noFill/>
      </xdr:spPr>
    </xdr:pic>
    <xdr:clientData fLocksWithSheet="0"/>
  </xdr:oneCellAnchor>
  <xdr:oneCellAnchor>
    <xdr:from>
      <xdr:col>6</xdr:col>
      <xdr:colOff>219075</xdr:colOff>
      <xdr:row>17</xdr:row>
      <xdr:rowOff>76200</xdr:rowOff>
    </xdr:from>
    <xdr:ext cx="4286250" cy="1000125"/>
    <xdr:pic>
      <xdr:nvPicPr>
        <xdr:cNvPr id="4" name="image3.png" title="Image">
          <a:extLst>
            <a:ext uri="{FF2B5EF4-FFF2-40B4-BE49-F238E27FC236}">
              <a16:creationId xmlns:a16="http://schemas.microsoft.com/office/drawing/2014/main" id="{00000000-0008-0000-08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4</xdr:col>
      <xdr:colOff>0</xdr:colOff>
      <xdr:row>4</xdr:row>
      <xdr:rowOff>180975</xdr:rowOff>
    </xdr:from>
    <xdr:ext cx="4762500" cy="3028950"/>
    <xdr:graphicFrame macro="">
      <xdr:nvGraphicFramePr>
        <xdr:cNvPr id="9" name="Chart 9" title="Chart">
          <a:extLst>
            <a:ext uri="{FF2B5EF4-FFF2-40B4-BE49-F238E27FC236}">
              <a16:creationId xmlns:a16="http://schemas.microsoft.com/office/drawing/2014/main" id="{00000000-0008-0000-09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3</xdr:col>
      <xdr:colOff>1028700</xdr:colOff>
      <xdr:row>20</xdr:row>
      <xdr:rowOff>190500</xdr:rowOff>
    </xdr:from>
    <xdr:ext cx="4762500" cy="3028950"/>
    <xdr:graphicFrame macro="">
      <xdr:nvGraphicFramePr>
        <xdr:cNvPr id="10" name="Chart 10" title="Chart">
          <a:extLst>
            <a:ext uri="{FF2B5EF4-FFF2-40B4-BE49-F238E27FC236}">
              <a16:creationId xmlns:a16="http://schemas.microsoft.com/office/drawing/2014/main" id="{00000000-0008-0000-09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3</xdr:col>
      <xdr:colOff>1019175</xdr:colOff>
      <xdr:row>37</xdr:row>
      <xdr:rowOff>0</xdr:rowOff>
    </xdr:from>
    <xdr:ext cx="4781550" cy="3028950"/>
    <xdr:graphicFrame macro="">
      <xdr:nvGraphicFramePr>
        <xdr:cNvPr id="11" name="Chart 11" title="Chart">
          <a:extLst>
            <a:ext uri="{FF2B5EF4-FFF2-40B4-BE49-F238E27FC236}">
              <a16:creationId xmlns:a16="http://schemas.microsoft.com/office/drawing/2014/main" id="{00000000-0008-0000-09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oneCellAnchor>
    <xdr:from>
      <xdr:col>4</xdr:col>
      <xdr:colOff>0</xdr:colOff>
      <xdr:row>68</xdr:row>
      <xdr:rowOff>161925</xdr:rowOff>
    </xdr:from>
    <xdr:ext cx="4762500" cy="2838450"/>
    <xdr:graphicFrame macro="">
      <xdr:nvGraphicFramePr>
        <xdr:cNvPr id="12" name="Chart 12" title="Chart">
          <a:extLst>
            <a:ext uri="{FF2B5EF4-FFF2-40B4-BE49-F238E27FC236}">
              <a16:creationId xmlns:a16="http://schemas.microsoft.com/office/drawing/2014/main" id="{00000000-0008-0000-09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oneCellAnchor>
</xdr:wsDr>
</file>

<file path=xl/drawings/drawing6.xml><?xml version="1.0" encoding="utf-8"?>
<xdr:wsDr xmlns:xdr="http://schemas.openxmlformats.org/drawingml/2006/spreadsheetDrawing" xmlns:a="http://schemas.openxmlformats.org/drawingml/2006/main">
  <xdr:oneCellAnchor>
    <xdr:from>
      <xdr:col>0</xdr:col>
      <xdr:colOff>914400</xdr:colOff>
      <xdr:row>16</xdr:row>
      <xdr:rowOff>19050</xdr:rowOff>
    </xdr:from>
    <xdr:ext cx="5257800" cy="3248025"/>
    <xdr:graphicFrame macro="">
      <xdr:nvGraphicFramePr>
        <xdr:cNvPr id="13" name="Chart 13" title="Chart">
          <a:extLst>
            <a:ext uri="{FF2B5EF4-FFF2-40B4-BE49-F238E27FC236}">
              <a16:creationId xmlns:a16="http://schemas.microsoft.com/office/drawing/2014/main" id="{00000000-0008-0000-0D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0</xdr:col>
      <xdr:colOff>914400</xdr:colOff>
      <xdr:row>33</xdr:row>
      <xdr:rowOff>142875</xdr:rowOff>
    </xdr:from>
    <xdr:ext cx="5257800" cy="3248025"/>
    <xdr:graphicFrame macro="">
      <xdr:nvGraphicFramePr>
        <xdr:cNvPr id="14" name="Chart 14" title="Chart">
          <a:extLst>
            <a:ext uri="{FF2B5EF4-FFF2-40B4-BE49-F238E27FC236}">
              <a16:creationId xmlns:a16="http://schemas.microsoft.com/office/drawing/2014/main" id="{00000000-0008-0000-0D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4.xml.rels><?xml version="1.0" encoding="UTF-8" standalone="yes"?>
<Relationships xmlns="http://schemas.openxmlformats.org/package/2006/relationships"><Relationship Id="rId2" Type="http://schemas.openxmlformats.org/officeDocument/2006/relationships/hyperlink" Target="https://simplywall.st/stocks/in/consumer-durables/bse-500020/bombay-dyeing-and-manufacturing-shares" TargetMode="External"/><Relationship Id="rId1" Type="http://schemas.openxmlformats.org/officeDocument/2006/relationships/hyperlink" Target="https://www.screener.in/company/BOMDYEING/"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screener.in/company/RAYMOND/consolidate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C6:M18"/>
  <sheetViews>
    <sheetView workbookViewId="0">
      <selection activeCell="B12" sqref="B12"/>
    </sheetView>
  </sheetViews>
  <sheetFormatPr defaultColWidth="14.42578125" defaultRowHeight="15.75" customHeight="1"/>
  <cols>
    <col min="5" max="5" width="19.140625" customWidth="1"/>
    <col min="6" max="6" width="7.7109375" customWidth="1"/>
    <col min="7" max="7" width="17.140625" customWidth="1"/>
    <col min="8" max="8" width="38.28515625" customWidth="1"/>
    <col min="9" max="9" width="49.7109375" customWidth="1"/>
    <col min="10" max="10" width="27" customWidth="1"/>
  </cols>
  <sheetData>
    <row r="6" spans="3:13" ht="31.5">
      <c r="C6" s="225" t="s">
        <v>0</v>
      </c>
      <c r="D6" s="226"/>
      <c r="E6" s="226"/>
      <c r="F6" s="226"/>
      <c r="G6" s="226"/>
      <c r="H6" s="226"/>
      <c r="I6" s="226"/>
      <c r="J6" s="226"/>
      <c r="K6" s="226"/>
      <c r="L6" s="226"/>
      <c r="M6" s="227"/>
    </row>
    <row r="7" spans="3:13" ht="31.5">
      <c r="C7" s="225" t="s">
        <v>1</v>
      </c>
      <c r="D7" s="226"/>
      <c r="E7" s="226"/>
      <c r="F7" s="226"/>
      <c r="G7" s="226"/>
      <c r="H7" s="226"/>
      <c r="I7" s="226"/>
      <c r="J7" s="226"/>
      <c r="K7" s="226"/>
      <c r="L7" s="226"/>
      <c r="M7" s="227"/>
    </row>
    <row r="8" spans="3:13" ht="31.5">
      <c r="C8" s="225" t="s">
        <v>2</v>
      </c>
      <c r="D8" s="226"/>
      <c r="E8" s="226"/>
      <c r="F8" s="226"/>
      <c r="G8" s="226"/>
      <c r="H8" s="226"/>
      <c r="I8" s="226"/>
      <c r="J8" s="226"/>
      <c r="K8" s="226"/>
      <c r="L8" s="226"/>
      <c r="M8" s="227"/>
    </row>
    <row r="9" spans="3:13" ht="31.5">
      <c r="C9" s="228" t="s">
        <v>3</v>
      </c>
      <c r="D9" s="229"/>
      <c r="E9" s="229"/>
      <c r="F9" s="229"/>
      <c r="G9" s="229"/>
      <c r="H9" s="229"/>
      <c r="I9" s="229"/>
      <c r="J9" s="229"/>
      <c r="K9" s="229"/>
      <c r="L9" s="229"/>
      <c r="M9" s="229"/>
    </row>
    <row r="12" spans="3:13" ht="15.75" customHeight="1">
      <c r="G12" s="1" t="s">
        <v>4</v>
      </c>
      <c r="H12" s="2" t="s">
        <v>5</v>
      </c>
      <c r="I12" s="2" t="s">
        <v>6</v>
      </c>
    </row>
    <row r="13" spans="3:13">
      <c r="G13" s="3">
        <v>46</v>
      </c>
      <c r="H13" s="3" t="s">
        <v>7</v>
      </c>
      <c r="I13" s="3" t="s">
        <v>8</v>
      </c>
    </row>
    <row r="14" spans="3:13">
      <c r="G14" s="3">
        <v>47</v>
      </c>
      <c r="H14" s="3" t="s">
        <v>9</v>
      </c>
      <c r="I14" s="3" t="s">
        <v>10</v>
      </c>
    </row>
    <row r="15" spans="3:13">
      <c r="G15" s="3">
        <v>48</v>
      </c>
      <c r="H15" s="3" t="s">
        <v>11</v>
      </c>
      <c r="I15" s="3" t="s">
        <v>12</v>
      </c>
    </row>
    <row r="16" spans="3:13">
      <c r="G16" s="3">
        <v>49</v>
      </c>
      <c r="H16" s="3" t="s">
        <v>13</v>
      </c>
      <c r="I16" s="3" t="s">
        <v>14</v>
      </c>
    </row>
    <row r="17" spans="7:9">
      <c r="G17" s="3">
        <v>50</v>
      </c>
      <c r="H17" s="3" t="s">
        <v>15</v>
      </c>
      <c r="I17" s="3" t="s">
        <v>16</v>
      </c>
    </row>
    <row r="18" spans="7:9">
      <c r="G18" s="3">
        <v>51</v>
      </c>
      <c r="H18" s="3" t="s">
        <v>17</v>
      </c>
      <c r="I18" s="3" t="s">
        <v>18</v>
      </c>
    </row>
  </sheetData>
  <mergeCells count="4">
    <mergeCell ref="C6:M6"/>
    <mergeCell ref="C9:M9"/>
    <mergeCell ref="C8:M8"/>
    <mergeCell ref="C7:M7"/>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2:I83"/>
  <sheetViews>
    <sheetView workbookViewId="0"/>
  </sheetViews>
  <sheetFormatPr defaultColWidth="14.42578125" defaultRowHeight="15.75" customHeight="1"/>
  <cols>
    <col min="1" max="1" width="14.85546875" customWidth="1"/>
    <col min="2" max="2" width="19.7109375" customWidth="1"/>
    <col min="3" max="3" width="19.42578125" customWidth="1"/>
    <col min="4" max="4" width="15.5703125" customWidth="1"/>
  </cols>
  <sheetData>
    <row r="2" spans="1:9" ht="15.75" customHeight="1">
      <c r="A2" s="262" t="s">
        <v>293</v>
      </c>
      <c r="B2" s="229"/>
      <c r="C2" s="229"/>
      <c r="D2" s="229"/>
      <c r="E2" s="229"/>
      <c r="F2" s="229"/>
      <c r="G2" s="229"/>
      <c r="H2" s="229"/>
      <c r="I2" s="229"/>
    </row>
    <row r="4" spans="1:9" ht="15.75" customHeight="1">
      <c r="A4" s="263" t="s">
        <v>294</v>
      </c>
      <c r="B4" s="229"/>
      <c r="C4" s="229"/>
      <c r="D4" s="229"/>
      <c r="E4" s="229"/>
      <c r="F4" s="229"/>
      <c r="G4" s="229"/>
      <c r="H4" s="229"/>
      <c r="I4" s="229"/>
    </row>
    <row r="6" spans="1:9">
      <c r="A6" s="171"/>
      <c r="B6" s="264" t="s">
        <v>175</v>
      </c>
      <c r="C6" s="227"/>
    </row>
    <row r="7" spans="1:9">
      <c r="B7" s="172" t="s">
        <v>174</v>
      </c>
      <c r="C7" s="173" t="s">
        <v>295</v>
      </c>
    </row>
    <row r="8" spans="1:9" ht="15.75" customHeight="1">
      <c r="B8" s="88">
        <v>2021</v>
      </c>
      <c r="C8" s="174">
        <v>2.1333329999999998E-3</v>
      </c>
    </row>
    <row r="9" spans="1:9" ht="15.75" customHeight="1">
      <c r="B9" s="88">
        <v>2020</v>
      </c>
      <c r="C9" s="174">
        <v>1.0026738E-2</v>
      </c>
    </row>
    <row r="10" spans="1:9" ht="15.75" customHeight="1">
      <c r="B10" s="88">
        <v>2019</v>
      </c>
      <c r="C10" s="174">
        <v>1.7526231E-2</v>
      </c>
    </row>
    <row r="11" spans="1:9" ht="15.75" customHeight="1">
      <c r="B11" s="88">
        <v>2018</v>
      </c>
      <c r="C11" s="174">
        <v>1.2854996E-2</v>
      </c>
    </row>
    <row r="12" spans="1:9" ht="15.75" customHeight="1">
      <c r="B12" s="88">
        <v>2017</v>
      </c>
      <c r="C12" s="174">
        <v>1.0571028E-2</v>
      </c>
    </row>
    <row r="13" spans="1:9" ht="15.75" customHeight="1">
      <c r="B13" s="88">
        <v>2016</v>
      </c>
      <c r="C13" s="174">
        <v>1.9970226000000001E-2</v>
      </c>
    </row>
    <row r="14" spans="1:9" ht="15.75" customHeight="1">
      <c r="B14" s="88">
        <v>2015</v>
      </c>
      <c r="C14" s="174">
        <v>1.9280656E-2</v>
      </c>
    </row>
    <row r="15" spans="1:9" ht="15.75" customHeight="1">
      <c r="B15" s="88">
        <v>2014</v>
      </c>
      <c r="C15" s="174">
        <v>3.4191222E-2</v>
      </c>
    </row>
    <row r="16" spans="1:9" ht="15.75" customHeight="1">
      <c r="B16" s="88">
        <v>2013</v>
      </c>
      <c r="C16" s="174">
        <v>3.7420057E-2</v>
      </c>
    </row>
    <row r="17" spans="2:3" ht="15.75" customHeight="1">
      <c r="B17" s="88">
        <v>2012</v>
      </c>
      <c r="C17" s="174">
        <v>3.9991275E-2</v>
      </c>
    </row>
    <row r="18" spans="2:3" ht="15.75" customHeight="1">
      <c r="B18" s="88">
        <v>2011</v>
      </c>
      <c r="C18" s="174">
        <v>3.6561855999999997E-2</v>
      </c>
    </row>
    <row r="19" spans="2:3" ht="15.75" customHeight="1">
      <c r="B19" s="88">
        <v>2010</v>
      </c>
      <c r="C19" s="174">
        <v>2.5733401999999999E-2</v>
      </c>
    </row>
    <row r="20" spans="2:3">
      <c r="B20" s="83"/>
      <c r="C20" s="83"/>
    </row>
    <row r="21" spans="2:3">
      <c r="B21" s="83"/>
      <c r="C21" s="83"/>
    </row>
    <row r="22" spans="2:3">
      <c r="B22" s="264" t="s">
        <v>187</v>
      </c>
      <c r="C22" s="227"/>
    </row>
    <row r="23" spans="2:3">
      <c r="B23" s="173" t="s">
        <v>174</v>
      </c>
      <c r="C23" s="173" t="s">
        <v>296</v>
      </c>
    </row>
    <row r="24" spans="2:3" ht="15.75" customHeight="1">
      <c r="B24" s="88">
        <v>2021</v>
      </c>
      <c r="C24" s="175">
        <v>1.9983999999999998E-2</v>
      </c>
    </row>
    <row r="25" spans="2:3" ht="15.75" customHeight="1">
      <c r="B25" s="88">
        <v>2020</v>
      </c>
      <c r="C25" s="175">
        <v>6.4099999999999999E-3</v>
      </c>
    </row>
    <row r="26" spans="2:3" ht="15.75" customHeight="1">
      <c r="B26" s="88">
        <v>2019</v>
      </c>
      <c r="C26" s="175">
        <v>1.4793000000000001E-2</v>
      </c>
    </row>
    <row r="27" spans="2:3" ht="15.75" customHeight="1">
      <c r="B27" s="88">
        <v>2018</v>
      </c>
      <c r="C27" s="175">
        <v>1.5913E-2</v>
      </c>
    </row>
    <row r="28" spans="2:3" ht="15.75" customHeight="1">
      <c r="B28" s="88">
        <v>2017</v>
      </c>
      <c r="C28" s="175">
        <v>5.2386000000000002E-2</v>
      </c>
    </row>
    <row r="29" spans="2:3" ht="15.75" customHeight="1">
      <c r="B29" s="88">
        <v>2016</v>
      </c>
      <c r="C29" s="175">
        <v>-5.7895000000000002E-2</v>
      </c>
    </row>
    <row r="30" spans="2:3" ht="15.75" customHeight="1">
      <c r="B30" s="88">
        <v>2015</v>
      </c>
      <c r="C30" s="175">
        <v>0.35506799999999999</v>
      </c>
    </row>
    <row r="31" spans="2:3" ht="15.75" customHeight="1">
      <c r="B31" s="88">
        <v>2014</v>
      </c>
      <c r="C31" s="175">
        <v>1.3317190000000001</v>
      </c>
    </row>
    <row r="32" spans="2:3" ht="15.75" customHeight="1">
      <c r="B32" s="88">
        <v>2013</v>
      </c>
      <c r="C32" s="175">
        <v>-0.159467</v>
      </c>
    </row>
    <row r="33" spans="1:3" ht="15.75" customHeight="1">
      <c r="B33" s="88">
        <v>2012</v>
      </c>
      <c r="C33" s="175">
        <v>0.248419</v>
      </c>
    </row>
    <row r="34" spans="1:3" ht="15.75" customHeight="1">
      <c r="B34" s="88">
        <v>2011</v>
      </c>
      <c r="C34" s="175">
        <v>2.2796E-2</v>
      </c>
    </row>
    <row r="35" spans="1:3" ht="15.75" customHeight="1">
      <c r="A35" s="13"/>
      <c r="B35" s="88">
        <v>2010</v>
      </c>
      <c r="C35" s="175">
        <v>1.2855999999999999E-2</v>
      </c>
    </row>
    <row r="36" spans="1:3" ht="12.75">
      <c r="B36" s="83"/>
      <c r="C36" s="83"/>
    </row>
    <row r="37" spans="1:3" ht="12.75">
      <c r="B37" s="83"/>
      <c r="C37" s="83"/>
    </row>
    <row r="38" spans="1:3" ht="15">
      <c r="B38" s="264" t="s">
        <v>189</v>
      </c>
      <c r="C38" s="227"/>
    </row>
    <row r="39" spans="1:3" ht="12.75">
      <c r="B39" s="173" t="s">
        <v>174</v>
      </c>
      <c r="C39" s="173" t="s">
        <v>297</v>
      </c>
    </row>
    <row r="40" spans="1:3" ht="15">
      <c r="B40" s="88">
        <v>2021</v>
      </c>
      <c r="C40" s="174">
        <v>-0.22935</v>
      </c>
    </row>
    <row r="41" spans="1:3" ht="15">
      <c r="B41" s="88">
        <v>2020</v>
      </c>
      <c r="C41" s="174">
        <v>-8.3080000000000001E-2</v>
      </c>
    </row>
    <row r="42" spans="1:3" ht="15">
      <c r="B42" s="88">
        <v>2019</v>
      </c>
      <c r="C42" s="174">
        <v>-4.0340000000000001E-2</v>
      </c>
    </row>
    <row r="43" spans="1:3" ht="15">
      <c r="B43" s="88">
        <v>2018</v>
      </c>
      <c r="C43" s="174">
        <v>-0.53605999999999998</v>
      </c>
    </row>
    <row r="44" spans="1:3" ht="15">
      <c r="B44" s="88">
        <v>2017</v>
      </c>
      <c r="C44" s="174">
        <v>-3.329E-2</v>
      </c>
    </row>
    <row r="45" spans="1:3" ht="15">
      <c r="B45" s="88">
        <v>2016</v>
      </c>
      <c r="C45" s="174">
        <v>5.067E-2</v>
      </c>
    </row>
    <row r="46" spans="1:3" ht="15">
      <c r="B46" s="88">
        <v>2015</v>
      </c>
      <c r="C46" s="174">
        <v>0.129</v>
      </c>
    </row>
    <row r="47" spans="1:3" ht="15">
      <c r="B47" s="88">
        <v>2014</v>
      </c>
      <c r="C47" s="174">
        <v>0.10284</v>
      </c>
    </row>
    <row r="48" spans="1:3" ht="15">
      <c r="B48" s="88">
        <v>2013</v>
      </c>
      <c r="C48" s="174">
        <v>0.22012000000000001</v>
      </c>
    </row>
    <row r="49" spans="1:3" ht="15">
      <c r="B49" s="88">
        <v>2012</v>
      </c>
      <c r="C49" s="174">
        <v>3.0249999999999999E-2</v>
      </c>
    </row>
    <row r="50" spans="1:3" ht="15">
      <c r="B50" s="88">
        <v>2011</v>
      </c>
      <c r="C50" s="174">
        <v>6.2109999999999999E-2</v>
      </c>
    </row>
    <row r="51" spans="1:3" ht="15">
      <c r="B51" s="88">
        <v>2010</v>
      </c>
      <c r="C51" s="174">
        <v>0.14641999999999999</v>
      </c>
    </row>
    <row r="52" spans="1:3" ht="12.75">
      <c r="A52" s="13"/>
    </row>
    <row r="53" spans="1:3" ht="12.75">
      <c r="A53" s="13"/>
    </row>
    <row r="54" spans="1:3" ht="15">
      <c r="B54" s="264" t="s">
        <v>298</v>
      </c>
      <c r="C54" s="227"/>
    </row>
    <row r="55" spans="1:3" ht="12.75">
      <c r="B55" s="173" t="s">
        <v>174</v>
      </c>
      <c r="C55" s="176" t="s">
        <v>299</v>
      </c>
    </row>
    <row r="56" spans="1:3" ht="12.75">
      <c r="B56" s="88">
        <v>2021</v>
      </c>
      <c r="C56" s="177">
        <v>0</v>
      </c>
    </row>
    <row r="57" spans="1:3" ht="12.75">
      <c r="B57" s="88">
        <v>2020</v>
      </c>
      <c r="C57" s="177">
        <v>0</v>
      </c>
    </row>
    <row r="58" spans="1:3" ht="12.75">
      <c r="B58" s="88">
        <v>2019</v>
      </c>
      <c r="C58" s="177">
        <v>0</v>
      </c>
    </row>
    <row r="59" spans="1:3" ht="12.75">
      <c r="B59" s="88">
        <v>2018</v>
      </c>
      <c r="C59" s="177">
        <v>0</v>
      </c>
    </row>
    <row r="60" spans="1:3" ht="12.75">
      <c r="B60" s="88">
        <v>2017</v>
      </c>
      <c r="C60" s="177">
        <v>0</v>
      </c>
    </row>
    <row r="61" spans="1:3" ht="12.75">
      <c r="B61" s="88">
        <v>2016</v>
      </c>
      <c r="C61" s="177">
        <v>0</v>
      </c>
    </row>
    <row r="62" spans="1:3" ht="12.75">
      <c r="B62" s="88">
        <v>2015</v>
      </c>
      <c r="C62" s="177">
        <v>0</v>
      </c>
    </row>
    <row r="63" spans="1:3" ht="12.75">
      <c r="B63" s="88">
        <v>2014</v>
      </c>
      <c r="C63" s="177">
        <v>0</v>
      </c>
    </row>
    <row r="64" spans="1:3" ht="12.75">
      <c r="B64" s="88">
        <v>2013</v>
      </c>
      <c r="C64" s="177">
        <v>0</v>
      </c>
    </row>
    <row r="65" spans="2:3" ht="12.75">
      <c r="B65" s="88">
        <v>2012</v>
      </c>
      <c r="C65" s="177">
        <v>0</v>
      </c>
    </row>
    <row r="66" spans="2:3" ht="12.75">
      <c r="B66" s="88">
        <v>2011</v>
      </c>
      <c r="C66" s="177">
        <v>0</v>
      </c>
    </row>
    <row r="67" spans="2:3" ht="12.75">
      <c r="B67" s="88">
        <v>2010</v>
      </c>
      <c r="C67" s="177">
        <v>0</v>
      </c>
    </row>
    <row r="70" spans="2:3" ht="15">
      <c r="B70" s="264" t="s">
        <v>300</v>
      </c>
      <c r="C70" s="227"/>
    </row>
    <row r="71" spans="2:3" ht="12.75">
      <c r="B71" s="173" t="s">
        <v>174</v>
      </c>
      <c r="C71" s="173" t="s">
        <v>301</v>
      </c>
    </row>
    <row r="72" spans="2:3" ht="15">
      <c r="B72" s="88">
        <v>2021</v>
      </c>
      <c r="C72" s="178">
        <v>3051.09</v>
      </c>
    </row>
    <row r="73" spans="2:3" ht="15">
      <c r="B73" s="88">
        <v>2020</v>
      </c>
      <c r="C73" s="178">
        <v>1729.32</v>
      </c>
    </row>
    <row r="74" spans="2:3" ht="15">
      <c r="B74" s="88">
        <v>2019</v>
      </c>
      <c r="C74" s="178">
        <v>4168.29</v>
      </c>
    </row>
    <row r="75" spans="2:3" ht="15">
      <c r="B75" s="88">
        <v>2018</v>
      </c>
      <c r="C75" s="178">
        <v>3245.08</v>
      </c>
    </row>
    <row r="76" spans="2:3" ht="15">
      <c r="B76" s="88">
        <v>2017</v>
      </c>
      <c r="C76" s="178">
        <v>7498.6</v>
      </c>
    </row>
    <row r="77" spans="2:3" ht="15">
      <c r="B77" s="88">
        <v>2016</v>
      </c>
      <c r="C77" s="178">
        <v>8114.77</v>
      </c>
    </row>
    <row r="78" spans="2:3" ht="15">
      <c r="B78" s="88">
        <v>2015</v>
      </c>
      <c r="C78" s="178">
        <v>9248.0499999999993</v>
      </c>
    </row>
    <row r="79" spans="2:3" ht="15">
      <c r="B79" s="88">
        <v>2014</v>
      </c>
      <c r="C79" s="178">
        <v>7975.25</v>
      </c>
    </row>
    <row r="80" spans="2:3" ht="15">
      <c r="B80" s="88">
        <v>2013</v>
      </c>
      <c r="C80" s="178">
        <v>8129.01</v>
      </c>
    </row>
    <row r="81" spans="2:3" ht="15">
      <c r="B81" s="88">
        <v>2012</v>
      </c>
      <c r="C81" s="178">
        <v>4089.51</v>
      </c>
    </row>
    <row r="82" spans="2:3" ht="15">
      <c r="B82" s="88">
        <v>2011</v>
      </c>
      <c r="C82" s="178">
        <v>6218</v>
      </c>
    </row>
    <row r="83" spans="2:3" ht="15">
      <c r="B83" s="88">
        <v>2010</v>
      </c>
      <c r="C83" s="178">
        <v>5647.86</v>
      </c>
    </row>
  </sheetData>
  <mergeCells count="7">
    <mergeCell ref="B54:C54"/>
    <mergeCell ref="B70:C70"/>
    <mergeCell ref="A2:I2"/>
    <mergeCell ref="A4:I4"/>
    <mergeCell ref="B6:C6"/>
    <mergeCell ref="B22:C22"/>
    <mergeCell ref="B38:C38"/>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2:F37"/>
  <sheetViews>
    <sheetView workbookViewId="0"/>
  </sheetViews>
  <sheetFormatPr defaultColWidth="14.42578125" defaultRowHeight="15.75" customHeight="1"/>
  <cols>
    <col min="2" max="2" width="43.28515625" customWidth="1"/>
    <col min="3" max="3" width="16.28515625" customWidth="1"/>
    <col min="4" max="4" width="39.28515625" customWidth="1"/>
    <col min="5" max="6" width="30.28515625" customWidth="1"/>
    <col min="7" max="7" width="24" customWidth="1"/>
  </cols>
  <sheetData>
    <row r="2" spans="2:6" ht="18">
      <c r="B2" s="267" t="s">
        <v>175</v>
      </c>
      <c r="C2" s="229"/>
      <c r="D2" s="229"/>
      <c r="F2" s="179" t="s">
        <v>302</v>
      </c>
    </row>
    <row r="3" spans="2:6" ht="12.75">
      <c r="B3" s="180"/>
      <c r="C3" s="180"/>
      <c r="D3" s="180"/>
    </row>
    <row r="4" spans="2:6" ht="12.75">
      <c r="B4" s="266" t="s">
        <v>303</v>
      </c>
      <c r="C4" s="229"/>
      <c r="D4" s="229"/>
      <c r="F4" s="181" t="s">
        <v>304</v>
      </c>
    </row>
    <row r="5" spans="2:6" ht="12.75">
      <c r="B5" s="266" t="s">
        <v>305</v>
      </c>
      <c r="C5" s="229"/>
      <c r="D5" s="229"/>
    </row>
    <row r="6" spans="2:6" ht="12.75">
      <c r="B6" s="83"/>
      <c r="C6" s="94"/>
    </row>
    <row r="8" spans="2:6" ht="12.75">
      <c r="B8" s="269" t="s">
        <v>187</v>
      </c>
      <c r="C8" s="229"/>
      <c r="D8" s="229"/>
      <c r="E8" s="97"/>
    </row>
    <row r="9" spans="2:6" ht="25.5">
      <c r="B9" s="265" t="s">
        <v>306</v>
      </c>
      <c r="C9" s="229"/>
      <c r="D9" s="229"/>
      <c r="E9" s="97"/>
      <c r="F9" s="181" t="s">
        <v>307</v>
      </c>
    </row>
    <row r="10" spans="2:6" ht="12.75">
      <c r="B10" s="266" t="s">
        <v>308</v>
      </c>
      <c r="C10" s="229"/>
      <c r="D10" s="229"/>
    </row>
    <row r="13" spans="2:6" ht="18">
      <c r="B13" s="267" t="s">
        <v>189</v>
      </c>
      <c r="C13" s="229"/>
      <c r="D13" s="229"/>
    </row>
    <row r="14" spans="2:6" ht="38.25">
      <c r="B14" s="265" t="s">
        <v>81</v>
      </c>
      <c r="C14" s="229"/>
      <c r="D14" s="229"/>
      <c r="F14" s="181" t="s">
        <v>309</v>
      </c>
    </row>
    <row r="15" spans="2:6" ht="12.75">
      <c r="B15" s="266" t="s">
        <v>310</v>
      </c>
      <c r="C15" s="229"/>
      <c r="D15" s="229"/>
    </row>
    <row r="18" spans="1:6" ht="18">
      <c r="B18" s="267" t="s">
        <v>311</v>
      </c>
      <c r="C18" s="229"/>
      <c r="D18" s="229"/>
    </row>
    <row r="19" spans="1:6" ht="38.25">
      <c r="B19" s="268" t="s">
        <v>312</v>
      </c>
      <c r="C19" s="229"/>
      <c r="D19" s="229"/>
      <c r="F19" s="181" t="s">
        <v>313</v>
      </c>
    </row>
    <row r="20" spans="1:6" ht="12.75">
      <c r="B20" s="266" t="s">
        <v>314</v>
      </c>
      <c r="C20" s="229"/>
      <c r="D20" s="229"/>
    </row>
    <row r="24" spans="1:6" ht="25.5" customHeight="1">
      <c r="A24" s="83"/>
      <c r="B24" s="182" t="s">
        <v>315</v>
      </c>
      <c r="C24" s="182" t="s">
        <v>164</v>
      </c>
      <c r="D24" s="182" t="s">
        <v>316</v>
      </c>
      <c r="E24" s="182" t="s">
        <v>317</v>
      </c>
      <c r="F24" s="182" t="s">
        <v>318</v>
      </c>
    </row>
    <row r="25" spans="1:6" ht="12.75">
      <c r="A25" s="183">
        <v>44256</v>
      </c>
      <c r="B25" s="184" t="s">
        <v>319</v>
      </c>
      <c r="C25" s="184">
        <v>1</v>
      </c>
      <c r="D25" s="184">
        <v>2567.36</v>
      </c>
      <c r="E25" s="184">
        <v>401.56</v>
      </c>
      <c r="F25" s="184">
        <v>1025</v>
      </c>
    </row>
    <row r="26" spans="1:6" ht="12.75">
      <c r="A26" s="183">
        <v>43891</v>
      </c>
      <c r="B26" s="184" t="s">
        <v>320</v>
      </c>
      <c r="C26" s="184">
        <v>3</v>
      </c>
      <c r="D26" s="184">
        <v>3331.4</v>
      </c>
      <c r="E26" s="184">
        <v>-184.15</v>
      </c>
      <c r="F26" s="184">
        <v>1356</v>
      </c>
    </row>
    <row r="27" spans="1:6" ht="12.75">
      <c r="A27" s="183">
        <v>43525</v>
      </c>
      <c r="B27" s="184" t="s">
        <v>321</v>
      </c>
      <c r="C27" s="184">
        <v>7.5</v>
      </c>
      <c r="D27" s="184">
        <v>3633.26</v>
      </c>
      <c r="E27" s="184">
        <v>-524.9</v>
      </c>
      <c r="F27" s="184">
        <v>3526.59</v>
      </c>
    </row>
    <row r="28" spans="1:6" ht="12.75">
      <c r="A28" s="183">
        <v>43160</v>
      </c>
      <c r="B28" s="184" t="s">
        <v>322</v>
      </c>
      <c r="C28" s="184">
        <v>6.5</v>
      </c>
      <c r="D28" s="184">
        <v>3785.99</v>
      </c>
      <c r="E28" s="184">
        <v>-1697.41</v>
      </c>
      <c r="F28" s="184">
        <v>4357.07</v>
      </c>
    </row>
    <row r="29" spans="1:6" ht="12.75">
      <c r="A29" s="183">
        <v>42795</v>
      </c>
      <c r="B29" s="184" t="s">
        <v>323</v>
      </c>
      <c r="C29" s="184">
        <v>5.5</v>
      </c>
      <c r="D29" s="184">
        <v>8160.48</v>
      </c>
      <c r="E29" s="184">
        <v>-2192.6999999999998</v>
      </c>
      <c r="F29" s="184">
        <v>5707.02</v>
      </c>
    </row>
    <row r="30" spans="1:6" ht="12.75">
      <c r="A30" s="183">
        <v>42430</v>
      </c>
      <c r="B30" s="184" t="s">
        <v>324</v>
      </c>
      <c r="C30" s="184">
        <v>5.5</v>
      </c>
      <c r="D30" s="184">
        <v>8441.5400000000009</v>
      </c>
      <c r="E30" s="184">
        <v>-1336.3</v>
      </c>
      <c r="F30" s="184">
        <v>5826.61</v>
      </c>
    </row>
    <row r="31" spans="1:6" ht="12.75">
      <c r="A31" s="183">
        <v>42064</v>
      </c>
      <c r="B31" s="184" t="s">
        <v>325</v>
      </c>
      <c r="C31" s="184">
        <v>5.5</v>
      </c>
      <c r="D31" s="184">
        <v>8034.44</v>
      </c>
      <c r="E31" s="184">
        <v>-1061.71</v>
      </c>
      <c r="F31" s="184">
        <v>6161.88</v>
      </c>
    </row>
    <row r="32" spans="1:6" ht="12.75">
      <c r="A32" s="183">
        <v>41699</v>
      </c>
      <c r="B32" s="184" t="s">
        <v>326</v>
      </c>
      <c r="C32" s="184">
        <v>5.5</v>
      </c>
      <c r="D32" s="184">
        <v>7116.44</v>
      </c>
      <c r="E32" s="184">
        <v>-1564.44</v>
      </c>
      <c r="F32" s="184">
        <v>5700.21</v>
      </c>
    </row>
    <row r="33" spans="1:6" ht="12.75">
      <c r="A33" s="183">
        <v>41334</v>
      </c>
      <c r="B33" s="184" t="s">
        <v>327</v>
      </c>
      <c r="C33" s="184">
        <v>5.5</v>
      </c>
      <c r="D33" s="184">
        <v>6452.84</v>
      </c>
      <c r="E33" s="184">
        <v>-729.07</v>
      </c>
      <c r="F33" s="184">
        <v>4360.6499999999996</v>
      </c>
    </row>
    <row r="34" spans="1:6" ht="12.75">
      <c r="A34" s="183">
        <v>40969</v>
      </c>
      <c r="B34" s="184" t="s">
        <v>328</v>
      </c>
      <c r="C34" s="184">
        <v>5.5</v>
      </c>
      <c r="D34" s="184">
        <v>5288.69</v>
      </c>
      <c r="E34" s="184">
        <v>-1110.54</v>
      </c>
      <c r="F34" s="184">
        <v>3421.9</v>
      </c>
    </row>
    <row r="35" spans="1:6" ht="12.75">
      <c r="A35" s="183">
        <v>40603</v>
      </c>
      <c r="B35" s="184" t="s">
        <v>329</v>
      </c>
      <c r="C35" s="184">
        <v>5.5</v>
      </c>
      <c r="D35" s="184">
        <v>5133.3999999999996</v>
      </c>
      <c r="E35" s="184">
        <v>760.13</v>
      </c>
      <c r="F35" s="184">
        <v>3008.53</v>
      </c>
    </row>
    <row r="36" spans="1:6" ht="12.75">
      <c r="A36" s="183">
        <v>40238</v>
      </c>
      <c r="B36" s="184" t="s">
        <v>330</v>
      </c>
      <c r="C36" s="184">
        <v>5.5</v>
      </c>
      <c r="D36" s="184">
        <v>4833.22</v>
      </c>
      <c r="E36" s="184">
        <v>556.92999999999995</v>
      </c>
      <c r="F36" s="184">
        <v>2366.79</v>
      </c>
    </row>
    <row r="37" spans="1:6" ht="12.75">
      <c r="A37" s="183">
        <v>39873</v>
      </c>
      <c r="B37" s="185"/>
      <c r="C37" s="185"/>
      <c r="D37" s="184">
        <v>4215.91</v>
      </c>
      <c r="E37" s="184">
        <v>585.26</v>
      </c>
      <c r="F37" s="184">
        <v>1758.29</v>
      </c>
    </row>
  </sheetData>
  <mergeCells count="12">
    <mergeCell ref="B10:D10"/>
    <mergeCell ref="B13:D13"/>
    <mergeCell ref="B2:D2"/>
    <mergeCell ref="B4:D4"/>
    <mergeCell ref="B5:D5"/>
    <mergeCell ref="B8:D8"/>
    <mergeCell ref="B9:D9"/>
    <mergeCell ref="B14:D14"/>
    <mergeCell ref="B15:D15"/>
    <mergeCell ref="B18:D18"/>
    <mergeCell ref="B19:D19"/>
    <mergeCell ref="B20:D2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3:G81"/>
  <sheetViews>
    <sheetView workbookViewId="0"/>
  </sheetViews>
  <sheetFormatPr defaultColWidth="14.42578125" defaultRowHeight="15.75" customHeight="1"/>
  <cols>
    <col min="2" max="2" width="13.85546875" customWidth="1"/>
    <col min="3" max="3" width="24.5703125" customWidth="1"/>
  </cols>
  <sheetData>
    <row r="3" spans="1:7" ht="15.75" customHeight="1">
      <c r="A3" s="186"/>
      <c r="B3" s="186"/>
      <c r="C3" s="187" t="s">
        <v>331</v>
      </c>
      <c r="D3" s="186"/>
      <c r="E3" s="186"/>
      <c r="F3" s="186"/>
      <c r="G3" s="186"/>
    </row>
    <row r="4" spans="1:7">
      <c r="A4" s="188"/>
      <c r="B4" s="188"/>
      <c r="C4" s="188"/>
      <c r="D4" s="188"/>
      <c r="E4" s="188"/>
      <c r="F4" s="188"/>
      <c r="G4" s="188"/>
    </row>
    <row r="5" spans="1:7">
      <c r="B5" s="189" t="s">
        <v>332</v>
      </c>
      <c r="C5" s="190"/>
    </row>
    <row r="7" spans="1:7">
      <c r="B7" s="191" t="s">
        <v>22</v>
      </c>
      <c r="C7" s="191" t="s">
        <v>333</v>
      </c>
    </row>
    <row r="8" spans="1:7">
      <c r="B8" s="192">
        <v>2011</v>
      </c>
      <c r="C8" s="193">
        <v>0</v>
      </c>
    </row>
    <row r="9" spans="1:7">
      <c r="B9" s="192">
        <v>2012</v>
      </c>
      <c r="C9" s="193">
        <v>0</v>
      </c>
    </row>
    <row r="10" spans="1:7">
      <c r="B10" s="192">
        <v>2013</v>
      </c>
      <c r="C10" s="193">
        <v>0</v>
      </c>
    </row>
    <row r="11" spans="1:7">
      <c r="B11" s="192">
        <v>2014</v>
      </c>
      <c r="C11" s="193">
        <v>0</v>
      </c>
    </row>
    <row r="12" spans="1:7">
      <c r="B12" s="192">
        <v>2015</v>
      </c>
      <c r="C12" s="193">
        <v>0</v>
      </c>
    </row>
    <row r="13" spans="1:7">
      <c r="B13" s="192">
        <v>2016</v>
      </c>
      <c r="C13" s="193">
        <v>6.2100000000000002E-2</v>
      </c>
    </row>
    <row r="14" spans="1:7">
      <c r="B14" s="192">
        <v>2017</v>
      </c>
      <c r="C14" s="193">
        <v>7.1000000000000004E-3</v>
      </c>
    </row>
    <row r="15" spans="1:7">
      <c r="B15" s="192">
        <v>2018</v>
      </c>
      <c r="C15" s="193">
        <v>1.0200000000000001E-2</v>
      </c>
    </row>
    <row r="16" spans="1:7">
      <c r="B16" s="192">
        <v>2019</v>
      </c>
      <c r="C16" s="193">
        <v>5.4999999999999997E-3</v>
      </c>
    </row>
    <row r="17" spans="2:4">
      <c r="B17" s="192">
        <v>2020</v>
      </c>
      <c r="C17" s="193">
        <v>2.7099999999999999E-2</v>
      </c>
    </row>
    <row r="18" spans="2:4">
      <c r="B18" s="192">
        <v>2021</v>
      </c>
      <c r="C18" s="193">
        <v>2E-3</v>
      </c>
    </row>
    <row r="19" spans="2:4">
      <c r="B19" s="194"/>
      <c r="C19" s="195"/>
    </row>
    <row r="20" spans="2:4">
      <c r="B20" s="196" t="s">
        <v>334</v>
      </c>
      <c r="C20" s="197"/>
    </row>
    <row r="22" spans="2:4">
      <c r="B22" s="191" t="s">
        <v>335</v>
      </c>
      <c r="C22" s="191" t="s">
        <v>336</v>
      </c>
      <c r="D22" s="191" t="s">
        <v>337</v>
      </c>
    </row>
    <row r="23" spans="2:4">
      <c r="B23" s="198">
        <v>41222</v>
      </c>
      <c r="C23" s="192" t="s">
        <v>338</v>
      </c>
      <c r="D23" s="199">
        <v>0</v>
      </c>
    </row>
    <row r="24" spans="2:4">
      <c r="B24" s="200">
        <v>41410</v>
      </c>
      <c r="C24" s="192" t="s">
        <v>339</v>
      </c>
      <c r="D24" s="199">
        <v>0</v>
      </c>
    </row>
    <row r="25" spans="2:4">
      <c r="B25" s="200">
        <v>41779</v>
      </c>
      <c r="C25" s="192" t="s">
        <v>339</v>
      </c>
      <c r="D25" s="199">
        <v>0</v>
      </c>
    </row>
    <row r="26" spans="2:4">
      <c r="B26" s="198">
        <v>42313</v>
      </c>
      <c r="C26" s="192" t="s">
        <v>338</v>
      </c>
      <c r="D26" s="199">
        <v>0</v>
      </c>
    </row>
    <row r="27" spans="2:4">
      <c r="B27" s="198">
        <v>42123</v>
      </c>
      <c r="C27" s="192" t="s">
        <v>339</v>
      </c>
      <c r="D27" s="199">
        <v>0</v>
      </c>
    </row>
    <row r="28" spans="2:4">
      <c r="B28" s="198">
        <v>42297</v>
      </c>
      <c r="C28" s="192" t="s">
        <v>338</v>
      </c>
      <c r="D28" s="199">
        <v>0</v>
      </c>
    </row>
    <row r="29" spans="2:4">
      <c r="B29" s="198">
        <v>42439</v>
      </c>
      <c r="C29" s="192" t="s">
        <v>338</v>
      </c>
      <c r="D29" s="199">
        <v>6</v>
      </c>
    </row>
    <row r="30" spans="2:4">
      <c r="B30" s="198">
        <v>42485</v>
      </c>
      <c r="C30" s="192" t="s">
        <v>339</v>
      </c>
      <c r="D30" s="192">
        <v>0.05</v>
      </c>
    </row>
    <row r="31" spans="2:4">
      <c r="B31" s="198">
        <v>42850</v>
      </c>
      <c r="C31" s="192" t="s">
        <v>339</v>
      </c>
      <c r="D31" s="192">
        <v>0.65</v>
      </c>
    </row>
    <row r="32" spans="2:4">
      <c r="B32" s="200">
        <v>43236</v>
      </c>
      <c r="C32" s="192" t="s">
        <v>339</v>
      </c>
      <c r="D32" s="192">
        <v>0.65</v>
      </c>
    </row>
    <row r="33" spans="2:4">
      <c r="B33" s="200">
        <v>43609</v>
      </c>
      <c r="C33" s="192" t="s">
        <v>339</v>
      </c>
      <c r="D33" s="199">
        <v>0.3</v>
      </c>
    </row>
    <row r="34" spans="2:4">
      <c r="B34" s="198">
        <v>43893</v>
      </c>
      <c r="C34" s="192" t="s">
        <v>338</v>
      </c>
      <c r="D34" s="199">
        <v>1</v>
      </c>
    </row>
    <row r="35" spans="2:4">
      <c r="B35" s="200">
        <v>44330</v>
      </c>
      <c r="C35" s="192" t="s">
        <v>339</v>
      </c>
      <c r="D35" s="192">
        <v>0.15</v>
      </c>
    </row>
    <row r="37" spans="2:4" ht="12.75">
      <c r="B37" s="189" t="s">
        <v>340</v>
      </c>
      <c r="C37" s="201"/>
    </row>
    <row r="39" spans="2:4" ht="12.75">
      <c r="B39" s="191" t="s">
        <v>22</v>
      </c>
      <c r="C39" s="191" t="s">
        <v>341</v>
      </c>
      <c r="D39" s="191" t="s">
        <v>342</v>
      </c>
    </row>
    <row r="40" spans="2:4" ht="12.75">
      <c r="B40" s="202">
        <v>40603</v>
      </c>
      <c r="C40" s="192">
        <v>2049.54</v>
      </c>
      <c r="D40" s="193">
        <v>9.7799999999999998E-2</v>
      </c>
    </row>
    <row r="41" spans="2:4" ht="12.75">
      <c r="B41" s="202">
        <v>40970</v>
      </c>
      <c r="C41" s="192">
        <v>2371.73</v>
      </c>
      <c r="D41" s="193">
        <v>0.15720000000000001</v>
      </c>
    </row>
    <row r="42" spans="2:4" ht="12.75">
      <c r="B42" s="202">
        <v>41336</v>
      </c>
      <c r="C42" s="192">
        <v>2862.39</v>
      </c>
      <c r="D42" s="193">
        <v>0.20680000000000001</v>
      </c>
    </row>
    <row r="43" spans="2:4" ht="12.75">
      <c r="B43" s="202">
        <v>41702</v>
      </c>
      <c r="C43" s="192">
        <v>3295.46</v>
      </c>
      <c r="D43" s="193">
        <v>0.15129999999999999</v>
      </c>
    </row>
    <row r="44" spans="2:4" ht="12.75">
      <c r="B44" s="202">
        <v>42068</v>
      </c>
      <c r="C44" s="192">
        <v>4111.91</v>
      </c>
      <c r="D44" s="193">
        <v>0.2477</v>
      </c>
    </row>
    <row r="45" spans="2:4" ht="12.75">
      <c r="B45" s="202">
        <v>42435</v>
      </c>
      <c r="C45" s="192">
        <v>4632.42</v>
      </c>
      <c r="D45" s="193">
        <v>0.1265</v>
      </c>
    </row>
    <row r="46" spans="2:4" ht="12.75">
      <c r="B46" s="202">
        <v>42801</v>
      </c>
      <c r="C46" s="192">
        <v>5178.5600000000004</v>
      </c>
      <c r="D46" s="193">
        <v>0.1178</v>
      </c>
    </row>
    <row r="47" spans="2:4" ht="12.75">
      <c r="B47" s="202">
        <v>43167</v>
      </c>
      <c r="C47" s="192">
        <v>4976.59</v>
      </c>
      <c r="D47" s="193">
        <v>-3.9E-2</v>
      </c>
    </row>
    <row r="48" spans="2:4" ht="12.75">
      <c r="B48" s="202">
        <v>43525</v>
      </c>
      <c r="C48" s="192">
        <v>5395.21</v>
      </c>
      <c r="D48" s="193">
        <v>8.4099999999999994E-2</v>
      </c>
    </row>
    <row r="49" spans="2:4" ht="12.75">
      <c r="B49" s="202">
        <v>43891</v>
      </c>
      <c r="C49" s="192">
        <v>5323.57</v>
      </c>
      <c r="D49" s="193">
        <v>-1.32E-2</v>
      </c>
    </row>
    <row r="50" spans="2:4" ht="12.75">
      <c r="B50" s="202">
        <v>44256</v>
      </c>
      <c r="C50" s="192">
        <v>5956.35</v>
      </c>
      <c r="D50" s="193">
        <v>0.1188</v>
      </c>
    </row>
    <row r="53" spans="2:4" ht="12.75">
      <c r="B53" s="189" t="s">
        <v>343</v>
      </c>
      <c r="C53" s="201"/>
    </row>
    <row r="55" spans="2:4" ht="12.75">
      <c r="B55" s="191" t="s">
        <v>22</v>
      </c>
      <c r="C55" s="191" t="s">
        <v>34</v>
      </c>
    </row>
    <row r="56" spans="2:4" ht="12.75">
      <c r="B56" s="192">
        <v>2011</v>
      </c>
      <c r="C56" s="203">
        <v>0</v>
      </c>
    </row>
    <row r="57" spans="2:4" ht="12.75">
      <c r="B57" s="192">
        <v>2012</v>
      </c>
      <c r="C57" s="203">
        <v>0</v>
      </c>
    </row>
    <row r="58" spans="2:4" ht="12.75">
      <c r="B58" s="192">
        <v>2013</v>
      </c>
      <c r="C58" s="192">
        <v>0</v>
      </c>
    </row>
    <row r="59" spans="2:4" ht="12.75">
      <c r="B59" s="192">
        <v>2014</v>
      </c>
      <c r="C59" s="192">
        <v>0</v>
      </c>
    </row>
    <row r="60" spans="2:4" ht="12.75">
      <c r="B60" s="192">
        <v>2015</v>
      </c>
      <c r="C60" s="192">
        <v>0</v>
      </c>
    </row>
    <row r="61" spans="2:4" ht="12.75">
      <c r="B61" s="192">
        <v>2016</v>
      </c>
      <c r="C61" s="192">
        <v>0</v>
      </c>
    </row>
    <row r="62" spans="2:4" ht="12.75">
      <c r="B62" s="192">
        <v>2017</v>
      </c>
      <c r="C62" s="192">
        <v>270</v>
      </c>
    </row>
    <row r="63" spans="2:4" ht="12.75">
      <c r="B63" s="192">
        <v>2018</v>
      </c>
      <c r="C63" s="192">
        <v>0</v>
      </c>
    </row>
    <row r="64" spans="2:4" ht="12.75">
      <c r="B64" s="192">
        <v>2019</v>
      </c>
      <c r="C64" s="192">
        <v>390</v>
      </c>
    </row>
    <row r="65" spans="2:3" ht="12.75">
      <c r="B65" s="192">
        <v>2020</v>
      </c>
      <c r="C65" s="192">
        <v>0</v>
      </c>
    </row>
    <row r="66" spans="2:3" ht="12.75">
      <c r="B66" s="192">
        <v>2021</v>
      </c>
      <c r="C66" s="192">
        <v>200</v>
      </c>
    </row>
    <row r="68" spans="2:3" ht="12.75">
      <c r="B68" s="189" t="s">
        <v>344</v>
      </c>
      <c r="C68" s="190"/>
    </row>
    <row r="70" spans="2:3" ht="12.75">
      <c r="B70" s="191" t="s">
        <v>22</v>
      </c>
      <c r="C70" s="191" t="s">
        <v>345</v>
      </c>
    </row>
    <row r="71" spans="2:3" ht="12.75">
      <c r="B71" s="192">
        <v>2011</v>
      </c>
      <c r="C71" s="204">
        <v>617</v>
      </c>
    </row>
    <row r="72" spans="2:3" ht="12.75">
      <c r="B72" s="192">
        <v>2012</v>
      </c>
      <c r="C72" s="205">
        <v>714</v>
      </c>
    </row>
    <row r="73" spans="2:3" ht="12.75">
      <c r="B73" s="192">
        <v>2013</v>
      </c>
      <c r="C73" s="206">
        <v>861.8</v>
      </c>
    </row>
    <row r="74" spans="2:3" ht="12.75">
      <c r="B74" s="192">
        <v>2014</v>
      </c>
      <c r="C74" s="206">
        <v>992.2</v>
      </c>
    </row>
    <row r="75" spans="2:3" ht="12.75">
      <c r="B75" s="192">
        <v>2015</v>
      </c>
      <c r="C75" s="206">
        <v>1238</v>
      </c>
    </row>
    <row r="76" spans="2:3" ht="12.75">
      <c r="B76" s="192">
        <v>2016</v>
      </c>
      <c r="C76" s="206">
        <v>1394.7</v>
      </c>
    </row>
    <row r="77" spans="2:3" ht="12.75">
      <c r="B77" s="192">
        <v>2017</v>
      </c>
      <c r="C77" s="206">
        <v>1559</v>
      </c>
    </row>
    <row r="78" spans="2:3" ht="12.75">
      <c r="B78" s="192">
        <v>2018</v>
      </c>
      <c r="C78" s="206">
        <v>1498.2</v>
      </c>
    </row>
    <row r="79" spans="2:3" ht="12.75">
      <c r="B79" s="192">
        <v>2019</v>
      </c>
      <c r="C79" s="206">
        <v>1624.1</v>
      </c>
    </row>
    <row r="80" spans="2:3" ht="12.75">
      <c r="B80" s="192">
        <v>2020</v>
      </c>
      <c r="C80" s="206">
        <v>1602.7</v>
      </c>
    </row>
    <row r="81" spans="2:3" ht="12.75">
      <c r="B81" s="192">
        <v>2021</v>
      </c>
      <c r="C81" s="206">
        <v>1793.1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3:L26"/>
  <sheetViews>
    <sheetView workbookViewId="0"/>
  </sheetViews>
  <sheetFormatPr defaultColWidth="14.42578125" defaultRowHeight="15.75" customHeight="1"/>
  <sheetData>
    <row r="3" spans="1:12">
      <c r="A3" s="207" t="s">
        <v>346</v>
      </c>
      <c r="B3" s="208"/>
    </row>
    <row r="5" spans="1:12">
      <c r="B5" s="209" t="s">
        <v>347</v>
      </c>
      <c r="C5" s="210"/>
      <c r="D5" s="210"/>
      <c r="E5" s="210"/>
      <c r="F5" s="210"/>
      <c r="G5" s="210"/>
    </row>
    <row r="7" spans="1:12">
      <c r="C7" s="211" t="s">
        <v>348</v>
      </c>
      <c r="D7" s="212"/>
      <c r="E7" s="212"/>
      <c r="F7" s="212"/>
      <c r="G7" s="212"/>
      <c r="H7" s="212"/>
      <c r="I7" s="212"/>
      <c r="J7" s="212"/>
      <c r="K7" s="212"/>
      <c r="L7" s="212"/>
    </row>
    <row r="8" spans="1:12">
      <c r="C8" s="211" t="s">
        <v>349</v>
      </c>
      <c r="D8" s="212"/>
      <c r="E8" s="212"/>
      <c r="F8" s="212"/>
      <c r="G8" s="212"/>
    </row>
    <row r="10" spans="1:12">
      <c r="B10" s="209" t="s">
        <v>350</v>
      </c>
      <c r="C10" s="213"/>
      <c r="D10" s="213"/>
      <c r="E10" s="213"/>
      <c r="F10" s="210"/>
      <c r="G10" s="210"/>
      <c r="H10" s="210"/>
    </row>
    <row r="12" spans="1:12">
      <c r="C12" s="211" t="s">
        <v>351</v>
      </c>
      <c r="D12" s="212"/>
      <c r="E12" s="212"/>
      <c r="F12" s="212"/>
      <c r="G12" s="212"/>
    </row>
    <row r="14" spans="1:12">
      <c r="B14" s="209" t="s">
        <v>352</v>
      </c>
      <c r="C14" s="213"/>
      <c r="D14" s="213"/>
      <c r="E14" s="213"/>
      <c r="F14" s="213"/>
      <c r="G14" s="213"/>
      <c r="H14" s="213"/>
      <c r="I14" s="213"/>
    </row>
    <row r="16" spans="1:12">
      <c r="C16" s="211" t="s">
        <v>353</v>
      </c>
      <c r="D16" s="212"/>
      <c r="E16" s="212"/>
      <c r="F16" s="212"/>
      <c r="G16" s="212"/>
      <c r="H16" s="212"/>
      <c r="I16" s="212"/>
    </row>
    <row r="17" spans="2:12">
      <c r="C17" s="214" t="s">
        <v>354</v>
      </c>
      <c r="D17" s="212"/>
      <c r="E17" s="212"/>
      <c r="F17" s="212"/>
    </row>
    <row r="18" spans="2:12">
      <c r="C18" s="211" t="s">
        <v>355</v>
      </c>
      <c r="D18" s="212"/>
      <c r="E18" s="212"/>
      <c r="F18" s="212"/>
      <c r="G18" s="212"/>
    </row>
    <row r="20" spans="2:12">
      <c r="B20" s="209" t="s">
        <v>356</v>
      </c>
      <c r="C20" s="213"/>
      <c r="D20" s="213"/>
      <c r="E20" s="213"/>
      <c r="F20" s="213"/>
      <c r="G20" s="213"/>
      <c r="H20" s="213"/>
      <c r="I20" s="210"/>
      <c r="J20" s="210"/>
      <c r="K20" s="210"/>
      <c r="L20" s="210"/>
    </row>
    <row r="22" spans="2:12">
      <c r="C22" s="211" t="s">
        <v>357</v>
      </c>
      <c r="D22" s="212"/>
      <c r="E22" s="212"/>
      <c r="F22" s="212"/>
      <c r="G22" s="212"/>
      <c r="H22" s="212"/>
    </row>
    <row r="24" spans="2:12">
      <c r="B24" s="209" t="s">
        <v>358</v>
      </c>
      <c r="C24" s="213"/>
      <c r="D24" s="213"/>
      <c r="E24" s="213"/>
      <c r="F24" s="213"/>
      <c r="G24" s="213"/>
      <c r="H24" s="213"/>
      <c r="I24" s="213"/>
      <c r="J24" s="213"/>
      <c r="K24" s="213"/>
      <c r="L24" s="213"/>
    </row>
    <row r="25" spans="2:12">
      <c r="B25" s="215"/>
      <c r="C25" s="215"/>
      <c r="D25" s="209" t="s">
        <v>359</v>
      </c>
      <c r="E25" s="213"/>
      <c r="F25" s="215"/>
      <c r="G25" s="215"/>
      <c r="H25" s="215"/>
      <c r="I25" s="215"/>
      <c r="J25" s="215"/>
      <c r="K25" s="215"/>
      <c r="L25" s="215"/>
    </row>
    <row r="26" spans="2:12">
      <c r="B26" s="215"/>
      <c r="C26" s="215"/>
      <c r="D26" s="215"/>
      <c r="E26" s="215"/>
      <c r="F26" s="215"/>
      <c r="G26" s="215"/>
      <c r="H26" s="215"/>
      <c r="I26" s="215"/>
      <c r="J26" s="215"/>
      <c r="K26" s="215"/>
      <c r="L26" s="215"/>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pageSetUpPr fitToPage="1"/>
  </sheetPr>
  <dimension ref="A2:K39"/>
  <sheetViews>
    <sheetView topLeftCell="A19" workbookViewId="0">
      <selection activeCell="F13" sqref="F13"/>
    </sheetView>
  </sheetViews>
  <sheetFormatPr defaultColWidth="14.42578125" defaultRowHeight="15.75" customHeight="1"/>
  <cols>
    <col min="2" max="2" width="21" customWidth="1"/>
    <col min="3" max="3" width="26.42578125" customWidth="1"/>
    <col min="4" max="4" width="30.85546875" customWidth="1"/>
    <col min="6" max="6" width="48.5703125" customWidth="1"/>
    <col min="7" max="7" width="15.5703125" customWidth="1"/>
  </cols>
  <sheetData>
    <row r="2" spans="1:11" ht="15.75" customHeight="1">
      <c r="B2" s="270" t="s">
        <v>360</v>
      </c>
      <c r="C2" s="229"/>
      <c r="D2" s="229"/>
      <c r="F2" s="216"/>
      <c r="G2" s="217"/>
      <c r="H2" s="216"/>
      <c r="I2" s="216"/>
      <c r="J2" s="216"/>
      <c r="K2" s="216"/>
    </row>
    <row r="4" spans="1:11">
      <c r="A4" s="83"/>
    </row>
    <row r="5" spans="1:11">
      <c r="B5" s="271" t="s">
        <v>361</v>
      </c>
      <c r="C5" s="229"/>
      <c r="D5" s="229"/>
      <c r="G5" s="109"/>
    </row>
    <row r="9" spans="1:11" ht="15.75" customHeight="1">
      <c r="B9" s="218" t="s">
        <v>362</v>
      </c>
      <c r="C9" s="218" t="s">
        <v>363</v>
      </c>
      <c r="D9" s="218" t="s">
        <v>364</v>
      </c>
    </row>
    <row r="10" spans="1:11">
      <c r="B10" s="219" t="s">
        <v>365</v>
      </c>
      <c r="C10" s="220">
        <f>AVERAGE('46-ROSHAN-1'!B10:B19)</f>
        <v>0.16749999999999998</v>
      </c>
      <c r="D10" s="220">
        <v>5.9060000000000001E-2</v>
      </c>
    </row>
    <row r="11" spans="1:11">
      <c r="B11" s="219" t="s">
        <v>366</v>
      </c>
      <c r="C11" s="221">
        <f>AVERAGE('47-Vishvavardhan 1'!C4:C13)</f>
        <v>9.4799999999999988E-3</v>
      </c>
      <c r="D11" s="221">
        <f>AVERAGE('47-Vishvavardhan 1'!E4:E13)%</f>
        <v>2.0648785841031473E-2</v>
      </c>
    </row>
    <row r="12" spans="1:11">
      <c r="B12" s="222" t="s">
        <v>367</v>
      </c>
      <c r="C12" s="223">
        <f>AVERAGE('48-jatin-1'!C7:C16)</f>
        <v>1.8620000000000001E-2</v>
      </c>
      <c r="D12" s="224">
        <f>AVERAGE('48-jatin-1'!D39:D48)</f>
        <v>5.1862955527118795E-2</v>
      </c>
    </row>
    <row r="13" spans="1:11">
      <c r="B13" s="222" t="s">
        <v>368</v>
      </c>
      <c r="C13" s="221">
        <f>AVERAGE('49-Harsha-1'!D10:D19)</f>
        <v>0.187</v>
      </c>
      <c r="D13" s="221">
        <f>AVERAGE('49-Harsha-1'!D43:D52)</f>
        <v>3.5410000000000004E-2</v>
      </c>
    </row>
    <row r="14" spans="1:11">
      <c r="B14" s="219" t="s">
        <v>369</v>
      </c>
      <c r="C14" s="223">
        <f>AVERAGE('50-Vedika 1'!C8:C17)</f>
        <v>2.0396576199999999E-2</v>
      </c>
      <c r="D14" s="223">
        <f>AVERAGE('50-Vedika 1'!C40:C49)</f>
        <v>-3.8924E-2</v>
      </c>
    </row>
    <row r="15" spans="1:11">
      <c r="B15" s="222" t="s">
        <v>370</v>
      </c>
      <c r="C15" s="221">
        <f>AVERAGE('51-Tanishka 1'!C9:C18)</f>
        <v>1.14E-2</v>
      </c>
      <c r="D15" s="221">
        <f>AVERAGE('51-Tanishka 1'!D41:D50)</f>
        <v>0.11579999999999997</v>
      </c>
    </row>
    <row r="19" spans="6:6" ht="46.5" customHeight="1">
      <c r="F19" s="109" t="s">
        <v>371</v>
      </c>
    </row>
    <row r="39" spans="6:6" ht="63.75">
      <c r="F39" s="109" t="s">
        <v>372</v>
      </c>
    </row>
  </sheetData>
  <mergeCells count="2">
    <mergeCell ref="B2:D2"/>
    <mergeCell ref="B5:D5"/>
  </mergeCells>
  <printOptions horizontalCentered="1" gridLines="1"/>
  <pageMargins left="0.7" right="0.7" top="0.75" bottom="0.75" header="0" footer="0"/>
  <pageSetup fitToHeight="0" pageOrder="overThenDown" orientation="landscape" cellComments="atEnd"/>
  <ignoredErrors>
    <ignoredError sqref="C10 C12 C14:C15 D14:D15" formulaRange="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R82"/>
  <sheetViews>
    <sheetView workbookViewId="0"/>
  </sheetViews>
  <sheetFormatPr defaultColWidth="14.42578125" defaultRowHeight="15.75" customHeight="1"/>
  <sheetData>
    <row r="1" spans="1:18" ht="15.75" customHeight="1">
      <c r="F1" s="4" t="s">
        <v>8</v>
      </c>
    </row>
    <row r="3" spans="1:18">
      <c r="F3" s="5"/>
      <c r="G3" s="5"/>
      <c r="H3" s="5"/>
      <c r="I3" s="5"/>
    </row>
    <row r="4" spans="1:18">
      <c r="F4" s="5"/>
      <c r="G4" s="5"/>
      <c r="H4" s="5"/>
      <c r="I4" s="5"/>
    </row>
    <row r="5" spans="1:18">
      <c r="F5" s="6"/>
      <c r="H5" s="5"/>
      <c r="I5" s="5"/>
    </row>
    <row r="6" spans="1:18" ht="15.75" customHeight="1">
      <c r="B6" s="7" t="s">
        <v>19</v>
      </c>
      <c r="F6" s="8" t="s">
        <v>20</v>
      </c>
      <c r="G6" s="9"/>
      <c r="H6" s="9"/>
      <c r="I6" s="9"/>
      <c r="J6" s="10"/>
      <c r="K6" s="10"/>
      <c r="L6" s="10"/>
      <c r="M6" s="10"/>
      <c r="N6" s="10"/>
      <c r="O6" s="10"/>
      <c r="P6" s="10"/>
      <c r="Q6" s="11"/>
      <c r="R6" s="11"/>
    </row>
    <row r="7" spans="1:18" ht="15.75" customHeight="1">
      <c r="F7" s="12" t="s">
        <v>21</v>
      </c>
      <c r="G7" s="9"/>
      <c r="H7" s="9"/>
      <c r="I7" s="9"/>
      <c r="J7" s="10"/>
      <c r="K7" s="10"/>
      <c r="L7" s="10"/>
      <c r="M7" s="10"/>
      <c r="N7" s="10"/>
      <c r="O7" s="10"/>
      <c r="P7" s="10"/>
      <c r="Q7" s="11"/>
      <c r="R7" s="11"/>
    </row>
    <row r="8" spans="1:18" ht="15.75" customHeight="1">
      <c r="A8" s="13" t="s">
        <v>22</v>
      </c>
      <c r="B8" s="13" t="s">
        <v>23</v>
      </c>
      <c r="F8" s="8" t="s">
        <v>24</v>
      </c>
      <c r="G8" s="9"/>
      <c r="H8" s="9"/>
      <c r="I8" s="9"/>
      <c r="J8" s="10"/>
      <c r="K8" s="10"/>
      <c r="L8" s="10"/>
      <c r="M8" s="10"/>
      <c r="N8" s="10"/>
      <c r="O8" s="10"/>
      <c r="P8" s="10"/>
      <c r="Q8" s="11"/>
      <c r="R8" s="11"/>
    </row>
    <row r="9" spans="1:18" ht="15.75" customHeight="1">
      <c r="A9" s="13">
        <v>2011</v>
      </c>
      <c r="B9" s="14">
        <v>0</v>
      </c>
      <c r="F9" s="15" t="s">
        <v>25</v>
      </c>
      <c r="G9" s="10"/>
      <c r="H9" s="10"/>
      <c r="I9" s="10"/>
      <c r="J9" s="10"/>
      <c r="K9" s="10"/>
      <c r="L9" s="10"/>
      <c r="M9" s="10"/>
      <c r="N9" s="10"/>
      <c r="O9" s="10"/>
      <c r="P9" s="10"/>
      <c r="Q9" s="11"/>
      <c r="R9" s="11"/>
    </row>
    <row r="10" spans="1:18" ht="15.75" customHeight="1">
      <c r="A10" s="13">
        <v>2012</v>
      </c>
      <c r="B10" s="14">
        <v>0.1</v>
      </c>
      <c r="F10" s="16" t="s">
        <v>26</v>
      </c>
      <c r="G10" s="10"/>
      <c r="H10" s="10"/>
      <c r="I10" s="10"/>
      <c r="J10" s="10"/>
      <c r="K10" s="10"/>
      <c r="L10" s="10"/>
      <c r="M10" s="10"/>
      <c r="N10" s="10"/>
      <c r="O10" s="10"/>
      <c r="P10" s="10"/>
      <c r="Q10" s="11"/>
      <c r="R10" s="11"/>
    </row>
    <row r="11" spans="1:18" ht="15.75" customHeight="1">
      <c r="A11" s="13">
        <v>2013</v>
      </c>
      <c r="B11" s="14">
        <v>0.16500000000000001</v>
      </c>
      <c r="F11" s="16" t="s">
        <v>27</v>
      </c>
      <c r="G11" s="10"/>
      <c r="H11" s="10"/>
      <c r="I11" s="10"/>
      <c r="J11" s="10"/>
      <c r="K11" s="10"/>
      <c r="L11" s="10"/>
      <c r="M11" s="10"/>
      <c r="N11" s="10"/>
      <c r="O11" s="10"/>
      <c r="P11" s="10"/>
      <c r="Q11" s="11"/>
      <c r="R11" s="11"/>
    </row>
    <row r="12" spans="1:18" ht="15.75" customHeight="1">
      <c r="A12" s="13">
        <v>2014</v>
      </c>
      <c r="B12" s="14">
        <v>0.23499999999999999</v>
      </c>
      <c r="F12" s="16" t="s">
        <v>28</v>
      </c>
      <c r="G12" s="10"/>
      <c r="H12" s="10"/>
      <c r="I12" s="10"/>
      <c r="J12" s="10"/>
      <c r="K12" s="10"/>
      <c r="L12" s="10"/>
      <c r="M12" s="10"/>
      <c r="N12" s="10"/>
      <c r="O12" s="10"/>
      <c r="P12" s="10"/>
      <c r="Q12" s="11"/>
      <c r="R12" s="11"/>
    </row>
    <row r="13" spans="1:18">
      <c r="A13" s="13">
        <v>2015</v>
      </c>
      <c r="B13" s="14">
        <v>0.255</v>
      </c>
    </row>
    <row r="14" spans="1:18">
      <c r="A14" s="13">
        <v>2016</v>
      </c>
      <c r="B14" s="14">
        <v>0.24</v>
      </c>
    </row>
    <row r="15" spans="1:18">
      <c r="A15" s="13">
        <v>2017</v>
      </c>
      <c r="B15" s="14">
        <v>0.24</v>
      </c>
    </row>
    <row r="16" spans="1:18">
      <c r="A16" s="13">
        <v>2018</v>
      </c>
      <c r="B16" s="14">
        <v>0.24</v>
      </c>
    </row>
    <row r="17" spans="1:2">
      <c r="A17" s="13">
        <v>2019</v>
      </c>
      <c r="B17" s="14">
        <v>0.2</v>
      </c>
    </row>
    <row r="18" spans="1:2">
      <c r="A18" s="13">
        <v>2020</v>
      </c>
      <c r="B18" s="14">
        <v>0</v>
      </c>
    </row>
    <row r="19" spans="1:2">
      <c r="A19" s="13">
        <v>2021</v>
      </c>
      <c r="B19" s="14">
        <v>0</v>
      </c>
    </row>
    <row r="22" spans="1:2">
      <c r="B22" s="7" t="s">
        <v>29</v>
      </c>
    </row>
    <row r="24" spans="1:2">
      <c r="A24" s="13" t="s">
        <v>22</v>
      </c>
      <c r="B24" s="13" t="s">
        <v>30</v>
      </c>
    </row>
    <row r="25" spans="1:2">
      <c r="A25" s="13">
        <v>2011</v>
      </c>
      <c r="B25" s="17">
        <v>0</v>
      </c>
    </row>
    <row r="26" spans="1:2">
      <c r="A26" s="13">
        <v>2012</v>
      </c>
      <c r="B26" s="17">
        <v>1.0999999999999999E-2</v>
      </c>
    </row>
    <row r="27" spans="1:2">
      <c r="A27" s="13">
        <v>2013</v>
      </c>
      <c r="B27" s="18">
        <v>0.02</v>
      </c>
    </row>
    <row r="28" spans="1:2">
      <c r="A28" s="13">
        <v>2014</v>
      </c>
      <c r="B28" s="18">
        <v>7.0000000000000007E-2</v>
      </c>
    </row>
    <row r="29" spans="1:2">
      <c r="A29" s="13">
        <v>2015</v>
      </c>
      <c r="B29" s="18">
        <v>0.08</v>
      </c>
    </row>
    <row r="30" spans="1:2">
      <c r="A30" s="13">
        <v>2016</v>
      </c>
      <c r="B30" s="17">
        <v>4.4999999999999998E-2</v>
      </c>
    </row>
    <row r="31" spans="1:2">
      <c r="A31" s="13">
        <v>2017</v>
      </c>
      <c r="B31" s="18">
        <v>0.05</v>
      </c>
    </row>
    <row r="32" spans="1:2">
      <c r="A32" s="13">
        <v>2018</v>
      </c>
      <c r="B32" s="18">
        <v>0.06</v>
      </c>
    </row>
    <row r="33" spans="1:2">
      <c r="A33" s="13">
        <v>2019</v>
      </c>
      <c r="B33" s="18">
        <v>7.0000000000000007E-2</v>
      </c>
    </row>
    <row r="34" spans="1:2">
      <c r="A34" s="13">
        <v>2020</v>
      </c>
      <c r="B34" s="18">
        <v>0.08</v>
      </c>
    </row>
    <row r="35" spans="1:2">
      <c r="A35" s="13">
        <v>2021</v>
      </c>
      <c r="B35" s="17">
        <v>7.4999999999999997E-2</v>
      </c>
    </row>
    <row r="37" spans="1:2" ht="12.75">
      <c r="B37" s="7" t="s">
        <v>31</v>
      </c>
    </row>
    <row r="39" spans="1:2" ht="12.75">
      <c r="A39" s="13" t="s">
        <v>22</v>
      </c>
      <c r="B39" s="13" t="s">
        <v>32</v>
      </c>
    </row>
    <row r="40" spans="1:2" ht="12.75">
      <c r="A40" s="13">
        <v>2011</v>
      </c>
      <c r="B40" s="17">
        <v>9.7999999999999997E-3</v>
      </c>
    </row>
    <row r="41" spans="1:2" ht="12.75">
      <c r="A41" s="13">
        <v>2012</v>
      </c>
      <c r="B41" s="17">
        <v>2.1000000000000001E-2</v>
      </c>
    </row>
    <row r="42" spans="1:2" ht="12.75">
      <c r="A42" s="13">
        <v>2013</v>
      </c>
      <c r="B42" s="18">
        <v>0.03</v>
      </c>
    </row>
    <row r="43" spans="1:2" ht="12.75">
      <c r="A43" s="13">
        <v>2012</v>
      </c>
      <c r="B43" s="17">
        <v>2.2450000000000001E-2</v>
      </c>
    </row>
    <row r="44" spans="1:2" ht="12.75">
      <c r="A44" s="13">
        <v>2014</v>
      </c>
      <c r="B44" s="17">
        <v>4.1000000000000002E-2</v>
      </c>
    </row>
    <row r="45" spans="1:2" ht="12.75">
      <c r="A45" s="13">
        <v>2015</v>
      </c>
      <c r="B45" s="17">
        <v>3.7499999999999999E-2</v>
      </c>
    </row>
    <row r="46" spans="1:2" ht="12.75">
      <c r="A46" s="13">
        <v>2016</v>
      </c>
      <c r="B46" s="17">
        <v>6.8000000000000005E-2</v>
      </c>
    </row>
    <row r="47" spans="1:2" ht="12.75">
      <c r="A47" s="13">
        <v>2017</v>
      </c>
      <c r="B47" s="17">
        <v>6.7699999999999996E-2</v>
      </c>
    </row>
    <row r="48" spans="1:2" ht="12.75">
      <c r="A48" s="13">
        <v>2018</v>
      </c>
      <c r="B48" s="17">
        <v>5.3999999999999999E-2</v>
      </c>
    </row>
    <row r="49" spans="1:3" ht="12.75">
      <c r="A49" s="13">
        <v>2019</v>
      </c>
      <c r="B49" s="17">
        <v>7.9000000000000001E-2</v>
      </c>
    </row>
    <row r="50" spans="1:3" ht="12.75">
      <c r="A50" s="13">
        <v>2020</v>
      </c>
      <c r="B50" s="17">
        <v>8.1100000000000005E-2</v>
      </c>
    </row>
    <row r="51" spans="1:3" ht="12.75">
      <c r="A51" s="13">
        <v>2021</v>
      </c>
      <c r="B51" s="17">
        <v>7.9000000000000001E-2</v>
      </c>
    </row>
    <row r="53" spans="1:3" ht="12.75">
      <c r="B53" s="7" t="s">
        <v>33</v>
      </c>
    </row>
    <row r="55" spans="1:3" ht="12.75">
      <c r="A55" s="13" t="s">
        <v>22</v>
      </c>
      <c r="B55" s="13" t="s">
        <v>34</v>
      </c>
    </row>
    <row r="56" spans="1:3" ht="12.75">
      <c r="A56" s="13">
        <v>2011</v>
      </c>
    </row>
    <row r="57" spans="1:3" ht="12.75">
      <c r="A57" s="13">
        <v>2012</v>
      </c>
    </row>
    <row r="58" spans="1:3" ht="12.75">
      <c r="A58" s="13">
        <v>2013</v>
      </c>
    </row>
    <row r="59" spans="1:3" ht="12.75">
      <c r="A59" s="13">
        <v>2014</v>
      </c>
    </row>
    <row r="60" spans="1:3" ht="12.75">
      <c r="A60" s="13">
        <v>2015</v>
      </c>
    </row>
    <row r="61" spans="1:3" ht="30">
      <c r="A61" s="13">
        <v>2016</v>
      </c>
      <c r="C61" s="19" t="s">
        <v>35</v>
      </c>
    </row>
    <row r="62" spans="1:3" ht="12.75">
      <c r="A62" s="13">
        <v>2017</v>
      </c>
    </row>
    <row r="63" spans="1:3" ht="12.75">
      <c r="A63" s="13">
        <v>2018</v>
      </c>
    </row>
    <row r="64" spans="1:3" ht="12.75">
      <c r="A64" s="13">
        <v>2019</v>
      </c>
    </row>
    <row r="65" spans="1:2" ht="12.75">
      <c r="A65" s="13">
        <v>2020</v>
      </c>
    </row>
    <row r="66" spans="1:2" ht="12.75">
      <c r="A66" s="13">
        <v>2021</v>
      </c>
    </row>
    <row r="69" spans="1:2" ht="12.75">
      <c r="B69" s="7" t="s">
        <v>36</v>
      </c>
    </row>
    <row r="71" spans="1:2" ht="12.75">
      <c r="A71" s="13" t="s">
        <v>22</v>
      </c>
      <c r="B71" s="13" t="s">
        <v>37</v>
      </c>
    </row>
    <row r="72" spans="1:2" ht="12.75">
      <c r="A72" s="13">
        <v>2011</v>
      </c>
      <c r="B72" s="13">
        <v>55.5</v>
      </c>
    </row>
    <row r="73" spans="1:2" ht="12.75">
      <c r="A73" s="13">
        <v>2012</v>
      </c>
      <c r="B73" s="13">
        <v>-128.4</v>
      </c>
    </row>
    <row r="74" spans="1:2" ht="12.75">
      <c r="A74" s="13">
        <v>2013</v>
      </c>
      <c r="B74" s="13">
        <v>89</v>
      </c>
    </row>
    <row r="75" spans="1:2" ht="12.75">
      <c r="A75" s="13">
        <v>2014</v>
      </c>
      <c r="B75" s="13">
        <v>53.35</v>
      </c>
    </row>
    <row r="76" spans="1:2" ht="12.75">
      <c r="A76" s="13">
        <v>2015</v>
      </c>
      <c r="B76" s="13">
        <v>19.82</v>
      </c>
    </row>
    <row r="77" spans="1:2" ht="12.75">
      <c r="A77" s="13">
        <v>2016</v>
      </c>
      <c r="B77" s="13">
        <v>94.51</v>
      </c>
    </row>
    <row r="78" spans="1:2" ht="12.75">
      <c r="A78" s="13">
        <v>2017</v>
      </c>
      <c r="B78" s="13">
        <v>120.48</v>
      </c>
    </row>
    <row r="79" spans="1:2" ht="12.75">
      <c r="A79" s="13">
        <v>2018</v>
      </c>
      <c r="B79" s="13">
        <v>-27.04</v>
      </c>
    </row>
    <row r="80" spans="1:2" ht="12.75">
      <c r="A80" s="13">
        <v>2019</v>
      </c>
      <c r="B80" s="13">
        <v>2399.0500000000002</v>
      </c>
    </row>
    <row r="81" spans="1:2" ht="12.75">
      <c r="A81" s="13">
        <v>2020</v>
      </c>
      <c r="B81" s="13">
        <v>463.69</v>
      </c>
    </row>
    <row r="82" spans="1:2" ht="12.75">
      <c r="A82" s="13">
        <v>2021</v>
      </c>
      <c r="B82" s="13">
        <v>687.27</v>
      </c>
    </row>
  </sheetData>
  <printOptions horizontalCentered="1" gridLines="1"/>
  <pageMargins left="0.7" right="0.7" top="0.75" bottom="0.75" header="0" footer="0"/>
  <pageSetup fitToHeight="0" pageOrder="overThenDown" orientation="landscape" cellComments="atEnd"/>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E8:E15"/>
  <sheetViews>
    <sheetView workbookViewId="0"/>
  </sheetViews>
  <sheetFormatPr defaultColWidth="14.42578125" defaultRowHeight="15.75" customHeight="1"/>
  <sheetData>
    <row r="8" spans="5:5">
      <c r="E8" s="13" t="s">
        <v>38</v>
      </c>
    </row>
    <row r="10" spans="5:5">
      <c r="E10" s="13" t="s">
        <v>39</v>
      </c>
    </row>
    <row r="11" spans="5:5">
      <c r="E11" s="13" t="s">
        <v>40</v>
      </c>
    </row>
    <row r="12" spans="5:5">
      <c r="E12" s="13" t="s">
        <v>41</v>
      </c>
    </row>
    <row r="13" spans="5:5">
      <c r="E13" s="13" t="s">
        <v>42</v>
      </c>
    </row>
    <row r="14" spans="5:5">
      <c r="E14" s="13" t="s">
        <v>43</v>
      </c>
    </row>
    <row r="15" spans="5:5">
      <c r="E15" s="13" t="s">
        <v>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000"/>
  <sheetViews>
    <sheetView workbookViewId="0"/>
  </sheetViews>
  <sheetFormatPr defaultColWidth="14.42578125" defaultRowHeight="15.75" customHeight="1"/>
  <cols>
    <col min="1" max="1" width="20" customWidth="1"/>
    <col min="2" max="2" width="31.140625" customWidth="1"/>
    <col min="3" max="3" width="22.5703125" customWidth="1"/>
    <col min="4" max="4" width="32.42578125" customWidth="1"/>
    <col min="5" max="5" width="30.7109375" customWidth="1"/>
    <col min="6" max="6" width="36.85546875" customWidth="1"/>
    <col min="7" max="7" width="32" customWidth="1"/>
    <col min="8" max="26" width="8.7109375" customWidth="1"/>
  </cols>
  <sheetData>
    <row r="1" spans="1:7" ht="14.25" customHeight="1">
      <c r="C1" s="230" t="s">
        <v>45</v>
      </c>
      <c r="D1" s="229"/>
      <c r="E1" s="229"/>
    </row>
    <row r="2" spans="1:7" ht="14.25" customHeight="1"/>
    <row r="3" spans="1:7" ht="14.25" customHeight="1">
      <c r="A3" s="20" t="s">
        <v>22</v>
      </c>
      <c r="B3" s="21" t="s">
        <v>46</v>
      </c>
      <c r="C3" s="21" t="s">
        <v>47</v>
      </c>
      <c r="D3" s="21" t="s">
        <v>48</v>
      </c>
      <c r="E3" s="21" t="s">
        <v>49</v>
      </c>
      <c r="F3" s="21" t="s">
        <v>50</v>
      </c>
      <c r="G3" s="22" t="s">
        <v>51</v>
      </c>
    </row>
    <row r="4" spans="1:7" ht="15.75" customHeight="1">
      <c r="A4" s="23" t="s">
        <v>52</v>
      </c>
      <c r="B4" s="24">
        <f>'47-Vishvavardhan 2'!B4</f>
        <v>1</v>
      </c>
      <c r="C4" s="25">
        <v>9.7999999999999997E-3</v>
      </c>
      <c r="D4" s="26">
        <f>(B4/'47-Vishvavardhan 2'!E4)*100</f>
        <v>34.843205574912886</v>
      </c>
      <c r="E4" s="24">
        <f t="shared" ref="E4:E13" si="0">(B21-B20)/B20*100</f>
        <v>20.010787486515643</v>
      </c>
      <c r="F4" s="231" t="s">
        <v>53</v>
      </c>
      <c r="G4" s="27">
        <v>2</v>
      </c>
    </row>
    <row r="5" spans="1:7" ht="14.25" customHeight="1">
      <c r="A5" s="23" t="s">
        <v>54</v>
      </c>
      <c r="B5" s="24">
        <f>'47-Vishvavardhan 2'!B5</f>
        <v>1</v>
      </c>
      <c r="C5" s="25">
        <v>1.5599999999999999E-2</v>
      </c>
      <c r="D5" s="26">
        <f>(B5/'47-Vishvavardhan 2'!E5)*100</f>
        <v>27.247956403269757</v>
      </c>
      <c r="E5" s="24">
        <f t="shared" si="0"/>
        <v>4.4943820224719104</v>
      </c>
      <c r="F5" s="232"/>
      <c r="G5" s="27">
        <v>26</v>
      </c>
    </row>
    <row r="6" spans="1:7" ht="14.25" customHeight="1">
      <c r="A6" s="23" t="s">
        <v>55</v>
      </c>
      <c r="B6" s="24">
        <f>'47-Vishvavardhan 2'!B6</f>
        <v>0.8</v>
      </c>
      <c r="C6" s="25">
        <v>1.03E-2</v>
      </c>
      <c r="D6" s="26">
        <f>(B6/'47-Vishvavardhan 2'!E6)*100</f>
        <v>67.79661016949153</v>
      </c>
      <c r="E6" s="24">
        <f t="shared" si="0"/>
        <v>14.150537634408602</v>
      </c>
      <c r="F6" s="232"/>
      <c r="G6" s="27">
        <v>-11</v>
      </c>
    </row>
    <row r="7" spans="1:7" ht="14.25" customHeight="1">
      <c r="A7" s="23" t="s">
        <v>56</v>
      </c>
      <c r="B7" s="24">
        <f>'47-Vishvavardhan 2'!B7</f>
        <v>0.8</v>
      </c>
      <c r="C7" s="25">
        <v>1.18E-2</v>
      </c>
      <c r="D7" s="26">
        <f>(B7/'47-Vishvavardhan 2'!E7)*100</f>
        <v>67.226890756302524</v>
      </c>
      <c r="E7" s="24">
        <f t="shared" si="0"/>
        <v>-10.474755086661643</v>
      </c>
      <c r="F7" s="232"/>
      <c r="G7" s="27">
        <v>-12</v>
      </c>
    </row>
    <row r="8" spans="1:7" ht="14.25" customHeight="1">
      <c r="A8" s="23" t="s">
        <v>57</v>
      </c>
      <c r="B8" s="24">
        <f>'47-Vishvavardhan 2'!B8</f>
        <v>0.5</v>
      </c>
      <c r="C8" s="25">
        <v>8.8999999999999999E-3</v>
      </c>
      <c r="D8" s="26">
        <f>(B8/'47-Vishvavardhan 2'!E8)*100</f>
        <v>-12.106537530266344</v>
      </c>
      <c r="E8" s="24">
        <f t="shared" si="0"/>
        <v>-22.432659932659931</v>
      </c>
      <c r="F8" s="232"/>
      <c r="G8" s="27">
        <v>11</v>
      </c>
    </row>
    <row r="9" spans="1:7" ht="14.25" customHeight="1">
      <c r="A9" s="23" t="s">
        <v>58</v>
      </c>
      <c r="B9" s="24">
        <f>'47-Vishvavardhan 2'!B9</f>
        <v>0.7</v>
      </c>
      <c r="C9" s="25">
        <v>8.3999999999999995E-3</v>
      </c>
      <c r="D9" s="26">
        <f>(B9/'47-Vishvavardhan 2'!E9)*100</f>
        <v>-9.7493036211699167</v>
      </c>
      <c r="E9" s="24">
        <f t="shared" si="0"/>
        <v>4.395008138903961</v>
      </c>
      <c r="F9" s="232"/>
      <c r="G9" s="27">
        <v>36</v>
      </c>
    </row>
    <row r="10" spans="1:7" ht="14.25" customHeight="1">
      <c r="A10" s="23" t="s">
        <v>59</v>
      </c>
      <c r="B10" s="24">
        <f>'47-Vishvavardhan 2'!B10</f>
        <v>1</v>
      </c>
      <c r="C10" s="25">
        <v>6.8999999999999999E-3</v>
      </c>
      <c r="D10" s="26">
        <f>(B10/'47-Vishvavardhan 2'!E10)*100</f>
        <v>59.880239520958092</v>
      </c>
      <c r="E10" s="24">
        <f t="shared" si="0"/>
        <v>38.357588357588355</v>
      </c>
      <c r="F10" s="232"/>
      <c r="G10" s="27">
        <v>-47</v>
      </c>
    </row>
    <row r="11" spans="1:7" ht="14.25" customHeight="1">
      <c r="A11" s="23" t="s">
        <v>60</v>
      </c>
      <c r="B11" s="24">
        <f>'47-Vishvavardhan 2'!B11</f>
        <v>1.5</v>
      </c>
      <c r="C11" s="25">
        <v>2.0299999999999999E-2</v>
      </c>
      <c r="D11" s="26">
        <f>(B11/'47-Vishvavardhan 2'!E11)*100</f>
        <v>2.518891687657431</v>
      </c>
      <c r="E11" s="24">
        <f t="shared" si="0"/>
        <v>66.416228399699477</v>
      </c>
      <c r="F11" s="232"/>
      <c r="G11" s="27">
        <v>14</v>
      </c>
    </row>
    <row r="12" spans="1:7" ht="14.25" customHeight="1">
      <c r="A12" s="23" t="s">
        <v>61</v>
      </c>
      <c r="B12" s="24">
        <f>'47-Vishvavardhan 2'!B12</f>
        <v>0.2</v>
      </c>
      <c r="C12" s="25">
        <v>2.8E-3</v>
      </c>
      <c r="D12" s="26">
        <f>(B12/'47-Vishvavardhan 2'!E12)*100</f>
        <v>1.2602394454946442</v>
      </c>
      <c r="E12" s="24">
        <f t="shared" si="0"/>
        <v>-57.223476297968404</v>
      </c>
      <c r="F12" s="232"/>
      <c r="G12" s="27">
        <v>-27</v>
      </c>
    </row>
    <row r="13" spans="1:7" ht="14.25" customHeight="1">
      <c r="A13" s="23" t="s">
        <v>62</v>
      </c>
      <c r="B13" s="24">
        <f>'47-Vishvavardhan 2'!B13</f>
        <v>0</v>
      </c>
      <c r="C13" s="25">
        <v>0</v>
      </c>
      <c r="D13" s="26">
        <f>(B13/'47-Vishvavardhan 2'!E13)*100</f>
        <v>0</v>
      </c>
      <c r="E13" s="24">
        <f t="shared" si="0"/>
        <v>-37.044854881266495</v>
      </c>
      <c r="F13" s="233"/>
      <c r="G13" s="27">
        <v>141</v>
      </c>
    </row>
    <row r="14" spans="1:7" ht="14.25" customHeight="1">
      <c r="A14" s="28"/>
      <c r="B14" s="28"/>
      <c r="C14" s="28"/>
      <c r="D14" s="28"/>
      <c r="E14" s="28"/>
      <c r="F14" s="28"/>
      <c r="G14" s="28"/>
    </row>
    <row r="15" spans="1:7" ht="14.25" customHeight="1">
      <c r="A15" s="28"/>
      <c r="B15" s="28"/>
      <c r="C15" s="28"/>
      <c r="D15" s="28"/>
      <c r="E15" s="28"/>
      <c r="F15" s="28"/>
      <c r="G15" s="28"/>
    </row>
    <row r="16" spans="1:7" ht="14.25" customHeight="1">
      <c r="A16" s="28"/>
      <c r="B16" s="28"/>
      <c r="C16" s="28"/>
      <c r="D16" s="28"/>
      <c r="E16" s="28"/>
      <c r="F16" s="28"/>
      <c r="G16" s="28"/>
    </row>
    <row r="17" spans="1:15" ht="14.25" customHeight="1">
      <c r="A17" s="28"/>
      <c r="B17" s="28"/>
      <c r="C17" s="28"/>
      <c r="D17" s="28"/>
      <c r="E17" s="28"/>
      <c r="F17" s="28"/>
      <c r="G17" s="28"/>
    </row>
    <row r="18" spans="1:15" ht="17.25" customHeight="1">
      <c r="A18" s="29" t="s">
        <v>22</v>
      </c>
      <c r="B18" s="30" t="s">
        <v>63</v>
      </c>
      <c r="C18" s="28"/>
      <c r="D18" s="28"/>
      <c r="E18" s="28"/>
      <c r="F18" s="28"/>
      <c r="G18" s="28"/>
    </row>
    <row r="19" spans="1:15" ht="17.25" customHeight="1">
      <c r="A19" s="23">
        <v>2010</v>
      </c>
      <c r="B19" s="27">
        <f>'47-Vishvavardhan 2'!B18</f>
        <v>1591</v>
      </c>
      <c r="C19" s="28"/>
      <c r="D19" s="28"/>
      <c r="E19" s="28"/>
      <c r="F19" s="31" t="s">
        <v>64</v>
      </c>
      <c r="G19" s="28"/>
    </row>
    <row r="20" spans="1:15" ht="14.25" customHeight="1">
      <c r="A20" s="23">
        <v>2011</v>
      </c>
      <c r="B20" s="27">
        <f>'47-Vishvavardhan 2'!B19</f>
        <v>1854</v>
      </c>
      <c r="C20" s="28"/>
      <c r="D20" s="28"/>
      <c r="E20" s="28"/>
      <c r="F20" s="234" t="s">
        <v>65</v>
      </c>
      <c r="G20" s="235"/>
      <c r="H20" s="235"/>
      <c r="I20" s="235"/>
      <c r="J20" s="235"/>
      <c r="K20" s="235"/>
      <c r="L20" s="235"/>
      <c r="M20" s="235"/>
      <c r="N20" s="235"/>
      <c r="O20" s="236"/>
    </row>
    <row r="21" spans="1:15" ht="14.25" customHeight="1">
      <c r="A21" s="23">
        <v>2012</v>
      </c>
      <c r="B21" s="27">
        <f>'47-Vishvavardhan 2'!B20</f>
        <v>2225</v>
      </c>
      <c r="C21" s="28"/>
      <c r="D21" s="28"/>
      <c r="E21" s="28"/>
      <c r="F21" s="237" t="s">
        <v>66</v>
      </c>
      <c r="G21" s="238"/>
      <c r="H21" s="238"/>
      <c r="I21" s="238"/>
      <c r="J21" s="238"/>
      <c r="K21" s="238"/>
      <c r="L21" s="238"/>
      <c r="M21" s="238"/>
      <c r="N21" s="238"/>
      <c r="O21" s="239"/>
    </row>
    <row r="22" spans="1:15" ht="14.25" customHeight="1">
      <c r="A22" s="23">
        <v>2013</v>
      </c>
      <c r="B22" s="27">
        <f>'47-Vishvavardhan 2'!B21</f>
        <v>2325</v>
      </c>
      <c r="C22" s="28"/>
      <c r="D22" s="28"/>
      <c r="E22" s="28"/>
      <c r="F22" s="28"/>
      <c r="G22" s="28"/>
    </row>
    <row r="23" spans="1:15" ht="14.25" customHeight="1">
      <c r="A23" s="23">
        <v>2014</v>
      </c>
      <c r="B23" s="27">
        <f>'47-Vishvavardhan 2'!B22</f>
        <v>2654</v>
      </c>
      <c r="C23" s="28"/>
      <c r="D23" s="28"/>
      <c r="E23" s="28"/>
      <c r="F23" s="28"/>
      <c r="G23" s="28"/>
    </row>
    <row r="24" spans="1:15" ht="14.25" customHeight="1">
      <c r="A24" s="23">
        <v>2015</v>
      </c>
      <c r="B24" s="27">
        <f>'47-Vishvavardhan 2'!B23</f>
        <v>2376</v>
      </c>
      <c r="C24" s="28"/>
      <c r="D24" s="28"/>
      <c r="E24" s="28"/>
      <c r="F24" s="28"/>
      <c r="G24" s="28"/>
    </row>
    <row r="25" spans="1:15" ht="14.25" customHeight="1">
      <c r="A25" s="23">
        <v>2016</v>
      </c>
      <c r="B25" s="27">
        <f>'47-Vishvavardhan 2'!B24</f>
        <v>1843</v>
      </c>
      <c r="C25" s="28"/>
      <c r="D25" s="28"/>
      <c r="E25" s="28"/>
      <c r="F25" s="28"/>
      <c r="G25" s="28"/>
    </row>
    <row r="26" spans="1:15" ht="14.25" customHeight="1">
      <c r="A26" s="23">
        <v>2017</v>
      </c>
      <c r="B26" s="27">
        <f>'47-Vishvavardhan 2'!B25</f>
        <v>1924</v>
      </c>
      <c r="C26" s="28"/>
      <c r="D26" s="28"/>
      <c r="E26" s="28"/>
      <c r="F26" s="28"/>
      <c r="G26" s="28"/>
    </row>
    <row r="27" spans="1:15" ht="14.25" customHeight="1">
      <c r="A27" s="23">
        <v>2018</v>
      </c>
      <c r="B27" s="27">
        <f>'47-Vishvavardhan 2'!B26</f>
        <v>2662</v>
      </c>
      <c r="C27" s="28"/>
      <c r="D27" s="28"/>
      <c r="E27" s="28"/>
      <c r="F27" s="28"/>
      <c r="G27" s="28"/>
    </row>
    <row r="28" spans="1:15" ht="14.25" customHeight="1">
      <c r="A28" s="23">
        <v>2019</v>
      </c>
      <c r="B28" s="27">
        <f>'47-Vishvavardhan 2'!B27</f>
        <v>4430</v>
      </c>
      <c r="C28" s="28"/>
      <c r="D28" s="28"/>
      <c r="E28" s="28"/>
      <c r="F28" s="28"/>
      <c r="G28" s="28"/>
    </row>
    <row r="29" spans="1:15" ht="14.25" customHeight="1">
      <c r="A29" s="23">
        <v>2020</v>
      </c>
      <c r="B29" s="27">
        <f>'47-Vishvavardhan 2'!B28</f>
        <v>1895</v>
      </c>
      <c r="C29" s="28"/>
      <c r="D29" s="28"/>
      <c r="E29" s="28"/>
      <c r="F29" s="28"/>
      <c r="G29" s="28"/>
    </row>
    <row r="30" spans="1:15" ht="14.25" customHeight="1">
      <c r="A30" s="23">
        <v>2021</v>
      </c>
      <c r="B30" s="27">
        <f>'47-Vishvavardhan 2'!B29</f>
        <v>1193</v>
      </c>
      <c r="C30" s="28"/>
      <c r="D30" s="28"/>
      <c r="E30" s="28"/>
      <c r="F30" s="28"/>
      <c r="G30" s="28"/>
    </row>
    <row r="31" spans="1:15" ht="14.25" customHeight="1"/>
    <row r="32" spans="1:15"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4">
    <mergeCell ref="C1:E1"/>
    <mergeCell ref="F4:F13"/>
    <mergeCell ref="F20:O20"/>
    <mergeCell ref="F21:O21"/>
  </mergeCells>
  <hyperlinks>
    <hyperlink ref="F20" r:id="rId1" location="cash-flow" xr:uid="{00000000-0004-0000-0300-000000000000}"/>
    <hyperlink ref="F21" r:id="rId2" location="past" xr:uid="{00000000-0004-0000-0300-000001000000}"/>
  </hyperlinks>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00"/>
  <sheetViews>
    <sheetView workbookViewId="0"/>
  </sheetViews>
  <sheetFormatPr defaultColWidth="14.42578125" defaultRowHeight="15.75" customHeight="1"/>
  <cols>
    <col min="1" max="1" width="15.7109375" customWidth="1"/>
    <col min="2" max="2" width="16.140625" customWidth="1"/>
    <col min="3" max="3" width="30.85546875" customWidth="1"/>
    <col min="4" max="4" width="16.85546875" customWidth="1"/>
    <col min="5" max="5" width="27" customWidth="1"/>
    <col min="6" max="6" width="30.140625" customWidth="1"/>
    <col min="7" max="7" width="26.85546875" customWidth="1"/>
    <col min="8" max="26" width="8.7109375" customWidth="1"/>
  </cols>
  <sheetData>
    <row r="1" spans="1:7" ht="39.75" customHeight="1">
      <c r="C1" s="240" t="s">
        <v>67</v>
      </c>
      <c r="D1" s="229"/>
      <c r="E1" s="229"/>
    </row>
    <row r="2" spans="1:7" ht="14.25" customHeight="1"/>
    <row r="3" spans="1:7" ht="14.25" customHeight="1">
      <c r="A3" s="20" t="s">
        <v>22</v>
      </c>
      <c r="B3" s="29" t="s">
        <v>68</v>
      </c>
      <c r="C3" s="29" t="s">
        <v>69</v>
      </c>
      <c r="D3" s="29" t="s">
        <v>47</v>
      </c>
      <c r="E3" s="29" t="s">
        <v>70</v>
      </c>
      <c r="F3" s="29" t="s">
        <v>48</v>
      </c>
      <c r="G3" s="29" t="s">
        <v>49</v>
      </c>
    </row>
    <row r="4" spans="1:7" ht="14.25" customHeight="1">
      <c r="A4" s="23" t="s">
        <v>52</v>
      </c>
      <c r="B4" s="24">
        <v>1</v>
      </c>
      <c r="C4" s="24">
        <f t="shared" ref="C4:C12" si="0">(B4/D4)</f>
        <v>102.04081632653062</v>
      </c>
      <c r="D4" s="25">
        <f>'47-Vishvavardhan 1'!C4</f>
        <v>9.7999999999999997E-3</v>
      </c>
      <c r="E4" s="27">
        <v>2.87</v>
      </c>
      <c r="F4" s="26">
        <f t="shared" ref="F4:F13" si="1">(B4/E4)*100</f>
        <v>34.843205574912886</v>
      </c>
      <c r="G4" s="24">
        <f t="shared" ref="G4:G13" si="2">(B20-B19)/B19*100</f>
        <v>20.010787486515643</v>
      </c>
    </row>
    <row r="5" spans="1:7" ht="14.25" customHeight="1">
      <c r="A5" s="23" t="s">
        <v>54</v>
      </c>
      <c r="B5" s="24">
        <v>1</v>
      </c>
      <c r="C5" s="24">
        <f t="shared" si="0"/>
        <v>64.102564102564102</v>
      </c>
      <c r="D5" s="25">
        <f>'47-Vishvavardhan 1'!C5</f>
        <v>1.5599999999999999E-2</v>
      </c>
      <c r="E5" s="27">
        <v>3.67</v>
      </c>
      <c r="F5" s="26">
        <f t="shared" si="1"/>
        <v>27.247956403269757</v>
      </c>
      <c r="G5" s="24">
        <f t="shared" si="2"/>
        <v>4.4943820224719104</v>
      </c>
    </row>
    <row r="6" spans="1:7" ht="14.25" customHeight="1">
      <c r="A6" s="23" t="s">
        <v>55</v>
      </c>
      <c r="B6" s="24">
        <v>0.8</v>
      </c>
      <c r="C6" s="24">
        <f t="shared" si="0"/>
        <v>77.669902912621367</v>
      </c>
      <c r="D6" s="25">
        <f>'47-Vishvavardhan 1'!C6</f>
        <v>1.03E-2</v>
      </c>
      <c r="E6" s="27">
        <v>1.18</v>
      </c>
      <c r="F6" s="26">
        <f t="shared" si="1"/>
        <v>67.79661016949153</v>
      </c>
      <c r="G6" s="24">
        <f t="shared" si="2"/>
        <v>14.150537634408602</v>
      </c>
    </row>
    <row r="7" spans="1:7" ht="14.25" customHeight="1">
      <c r="A7" s="23" t="s">
        <v>56</v>
      </c>
      <c r="B7" s="24">
        <v>0.8</v>
      </c>
      <c r="C7" s="24">
        <f t="shared" si="0"/>
        <v>67.79661016949153</v>
      </c>
      <c r="D7" s="25">
        <f>'47-Vishvavardhan 1'!C7</f>
        <v>1.18E-2</v>
      </c>
      <c r="E7" s="27">
        <v>1.19</v>
      </c>
      <c r="F7" s="26">
        <f t="shared" si="1"/>
        <v>67.226890756302524</v>
      </c>
      <c r="G7" s="24">
        <f t="shared" si="2"/>
        <v>-10.474755086661643</v>
      </c>
    </row>
    <row r="8" spans="1:7" ht="14.25" customHeight="1">
      <c r="A8" s="23" t="s">
        <v>57</v>
      </c>
      <c r="B8" s="24">
        <v>0.5</v>
      </c>
      <c r="C8" s="24">
        <f t="shared" si="0"/>
        <v>56.17977528089888</v>
      </c>
      <c r="D8" s="25">
        <f>'47-Vishvavardhan 1'!C8</f>
        <v>8.8999999999999999E-3</v>
      </c>
      <c r="E8" s="27">
        <v>-4.13</v>
      </c>
      <c r="F8" s="26">
        <f t="shared" si="1"/>
        <v>-12.106537530266344</v>
      </c>
      <c r="G8" s="24">
        <f t="shared" si="2"/>
        <v>-22.432659932659931</v>
      </c>
    </row>
    <row r="9" spans="1:7" ht="14.25" customHeight="1">
      <c r="A9" s="23" t="s">
        <v>58</v>
      </c>
      <c r="B9" s="24">
        <v>0.7</v>
      </c>
      <c r="C9" s="24">
        <f t="shared" si="0"/>
        <v>83.333333333333329</v>
      </c>
      <c r="D9" s="25">
        <f>'47-Vishvavardhan 1'!C9</f>
        <v>8.3999999999999995E-3</v>
      </c>
      <c r="E9" s="27">
        <v>-7.18</v>
      </c>
      <c r="F9" s="26">
        <f t="shared" si="1"/>
        <v>-9.7493036211699167</v>
      </c>
      <c r="G9" s="24">
        <f t="shared" si="2"/>
        <v>4.395008138903961</v>
      </c>
    </row>
    <row r="10" spans="1:7" ht="14.25" customHeight="1">
      <c r="A10" s="23" t="s">
        <v>59</v>
      </c>
      <c r="B10" s="24">
        <v>1</v>
      </c>
      <c r="C10" s="24">
        <f t="shared" si="0"/>
        <v>144.92753623188406</v>
      </c>
      <c r="D10" s="25">
        <f>'47-Vishvavardhan 1'!C10</f>
        <v>6.8999999999999999E-3</v>
      </c>
      <c r="E10" s="27">
        <v>1.67</v>
      </c>
      <c r="F10" s="26">
        <f t="shared" si="1"/>
        <v>59.880239520958092</v>
      </c>
      <c r="G10" s="24">
        <f t="shared" si="2"/>
        <v>38.357588357588355</v>
      </c>
    </row>
    <row r="11" spans="1:7" ht="14.25" customHeight="1">
      <c r="A11" s="23" t="s">
        <v>60</v>
      </c>
      <c r="B11" s="24">
        <v>1.5</v>
      </c>
      <c r="C11" s="24">
        <f t="shared" si="0"/>
        <v>73.891625615763559</v>
      </c>
      <c r="D11" s="25">
        <f>'47-Vishvavardhan 1'!C11</f>
        <v>2.0299999999999999E-2</v>
      </c>
      <c r="E11" s="27">
        <v>59.55</v>
      </c>
      <c r="F11" s="26">
        <f t="shared" si="1"/>
        <v>2.518891687657431</v>
      </c>
      <c r="G11" s="24">
        <f t="shared" si="2"/>
        <v>66.416228399699477</v>
      </c>
    </row>
    <row r="12" spans="1:7" ht="14.25" customHeight="1">
      <c r="A12" s="23" t="s">
        <v>61</v>
      </c>
      <c r="B12" s="24">
        <v>0.2</v>
      </c>
      <c r="C12" s="24">
        <f t="shared" si="0"/>
        <v>71.428571428571431</v>
      </c>
      <c r="D12" s="25">
        <f>'47-Vishvavardhan 1'!C12</f>
        <v>2.8E-3</v>
      </c>
      <c r="E12" s="27">
        <v>15.87</v>
      </c>
      <c r="F12" s="26">
        <f t="shared" si="1"/>
        <v>1.2602394454946442</v>
      </c>
      <c r="G12" s="24">
        <f t="shared" si="2"/>
        <v>-57.223476297968404</v>
      </c>
    </row>
    <row r="13" spans="1:7" ht="14.25" customHeight="1">
      <c r="A13" s="23" t="s">
        <v>62</v>
      </c>
      <c r="B13" s="24">
        <v>0</v>
      </c>
      <c r="C13" s="24">
        <v>0</v>
      </c>
      <c r="D13" s="25">
        <f>'47-Vishvavardhan 1'!C13</f>
        <v>0</v>
      </c>
      <c r="E13" s="27">
        <v>-22.71</v>
      </c>
      <c r="F13" s="26">
        <f t="shared" si="1"/>
        <v>0</v>
      </c>
      <c r="G13" s="24">
        <f t="shared" si="2"/>
        <v>-37.044854881266495</v>
      </c>
    </row>
    <row r="14" spans="1:7" ht="14.25" customHeight="1"/>
    <row r="15" spans="1:7" ht="14.25" customHeight="1"/>
    <row r="16" spans="1:7" ht="14.25" customHeight="1">
      <c r="A16" s="32"/>
      <c r="B16" s="33"/>
    </row>
    <row r="17" spans="1:5" ht="14.25" customHeight="1">
      <c r="A17" s="29" t="s">
        <v>22</v>
      </c>
      <c r="B17" s="29" t="s">
        <v>63</v>
      </c>
    </row>
    <row r="18" spans="1:5" ht="14.25" customHeight="1">
      <c r="A18" s="23">
        <v>2010</v>
      </c>
      <c r="B18" s="27">
        <v>1591</v>
      </c>
      <c r="D18" s="32"/>
      <c r="E18" s="33"/>
    </row>
    <row r="19" spans="1:5" ht="14.25" customHeight="1">
      <c r="A19" s="23">
        <v>2011</v>
      </c>
      <c r="B19" s="27">
        <v>1854</v>
      </c>
      <c r="D19" s="34"/>
      <c r="E19" s="35"/>
    </row>
    <row r="20" spans="1:5" ht="14.25" customHeight="1">
      <c r="A20" s="23">
        <v>2012</v>
      </c>
      <c r="B20" s="27">
        <v>2225</v>
      </c>
      <c r="D20" s="34"/>
      <c r="E20" s="35"/>
    </row>
    <row r="21" spans="1:5" ht="14.25" customHeight="1">
      <c r="A21" s="23">
        <v>2013</v>
      </c>
      <c r="B21" s="27">
        <v>2325</v>
      </c>
      <c r="D21" s="34"/>
      <c r="E21" s="35"/>
    </row>
    <row r="22" spans="1:5" ht="14.25" customHeight="1">
      <c r="A22" s="23">
        <v>2014</v>
      </c>
      <c r="B22" s="27">
        <v>2654</v>
      </c>
      <c r="D22" s="34"/>
      <c r="E22" s="35"/>
    </row>
    <row r="23" spans="1:5" ht="14.25" customHeight="1">
      <c r="A23" s="23">
        <v>2015</v>
      </c>
      <c r="B23" s="27">
        <v>2376</v>
      </c>
      <c r="D23" s="34"/>
      <c r="E23" s="35"/>
    </row>
    <row r="24" spans="1:5" ht="14.25" customHeight="1">
      <c r="A24" s="23">
        <v>2016</v>
      </c>
      <c r="B24" s="27">
        <v>1843</v>
      </c>
      <c r="D24" s="34"/>
      <c r="E24" s="35"/>
    </row>
    <row r="25" spans="1:5" ht="14.25" customHeight="1">
      <c r="A25" s="23">
        <v>2017</v>
      </c>
      <c r="B25" s="27">
        <v>1924</v>
      </c>
      <c r="D25" s="34"/>
      <c r="E25" s="35"/>
    </row>
    <row r="26" spans="1:5" ht="14.25" customHeight="1">
      <c r="A26" s="23">
        <v>2018</v>
      </c>
      <c r="B26" s="27">
        <v>2662</v>
      </c>
      <c r="D26" s="34"/>
      <c r="E26" s="35"/>
    </row>
    <row r="27" spans="1:5" ht="14.25" customHeight="1">
      <c r="A27" s="23">
        <v>2019</v>
      </c>
      <c r="B27" s="27">
        <v>4430</v>
      </c>
      <c r="D27" s="34"/>
      <c r="E27" s="35"/>
    </row>
    <row r="28" spans="1:5" ht="14.25" customHeight="1">
      <c r="A28" s="23">
        <v>2020</v>
      </c>
      <c r="B28" s="27">
        <v>1895</v>
      </c>
      <c r="D28" s="34"/>
      <c r="E28" s="35"/>
    </row>
    <row r="29" spans="1:5" ht="14.25" customHeight="1">
      <c r="A29" s="23">
        <v>2021</v>
      </c>
      <c r="B29" s="27">
        <v>1193</v>
      </c>
      <c r="D29" s="34"/>
      <c r="E29" s="35"/>
    </row>
    <row r="30" spans="1:5" ht="14.25" customHeight="1">
      <c r="D30" s="34"/>
      <c r="E30" s="35"/>
    </row>
    <row r="31" spans="1:5" ht="14.25" customHeight="1"/>
    <row r="32" spans="1:5"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
    <mergeCell ref="C1:E1"/>
  </mergeCells>
  <pageMargins left="0.7" right="0.7" top="0.75" bottom="0.75" header="0" footer="0"/>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D79"/>
  <sheetViews>
    <sheetView workbookViewId="0"/>
  </sheetViews>
  <sheetFormatPr defaultColWidth="14.42578125" defaultRowHeight="15.75" customHeight="1"/>
  <cols>
    <col min="3" max="3" width="20.42578125" customWidth="1"/>
    <col min="4" max="4" width="22" customWidth="1"/>
  </cols>
  <sheetData>
    <row r="1" spans="1:3" ht="15.75" customHeight="1">
      <c r="A1" s="248" t="s">
        <v>12</v>
      </c>
      <c r="B1" s="229"/>
      <c r="C1" s="229"/>
    </row>
    <row r="2" spans="1:3">
      <c r="A2" s="247"/>
      <c r="B2" s="229"/>
      <c r="C2" s="229"/>
    </row>
    <row r="3" spans="1:3">
      <c r="A3" s="241"/>
      <c r="B3" s="229"/>
      <c r="C3" s="229"/>
    </row>
    <row r="4" spans="1:3" ht="15.75" customHeight="1">
      <c r="B4" s="242" t="s">
        <v>47</v>
      </c>
      <c r="C4" s="227"/>
    </row>
    <row r="5" spans="1:3" ht="15.75" customHeight="1">
      <c r="B5" s="36" t="s">
        <v>22</v>
      </c>
      <c r="C5" s="37" t="s">
        <v>47</v>
      </c>
    </row>
    <row r="6" spans="1:3" ht="15.75" customHeight="1">
      <c r="B6" s="38">
        <v>2011</v>
      </c>
      <c r="C6" s="39">
        <v>9.2999999999999992E-3</v>
      </c>
    </row>
    <row r="7" spans="1:3" ht="15.75" customHeight="1">
      <c r="B7" s="38">
        <v>2012</v>
      </c>
      <c r="C7" s="39">
        <v>1.8599999999999998E-2</v>
      </c>
    </row>
    <row r="8" spans="1:3" ht="15.75" customHeight="1">
      <c r="B8" s="38">
        <v>2013</v>
      </c>
      <c r="C8" s="39">
        <v>1.4200000000000001E-2</v>
      </c>
    </row>
    <row r="9" spans="1:3" ht="15.75" customHeight="1">
      <c r="B9" s="38">
        <v>2014</v>
      </c>
      <c r="C9" s="39">
        <v>1.2500000000000001E-2</v>
      </c>
    </row>
    <row r="10" spans="1:3" ht="15.75" customHeight="1">
      <c r="B10" s="38">
        <v>2015</v>
      </c>
      <c r="C10" s="39">
        <v>3.2599999999999997E-2</v>
      </c>
    </row>
    <row r="11" spans="1:3" ht="15.75" customHeight="1">
      <c r="B11" s="38">
        <v>2016</v>
      </c>
      <c r="C11" s="39">
        <v>1.21E-2</v>
      </c>
    </row>
    <row r="12" spans="1:3" ht="15.75" customHeight="1">
      <c r="B12" s="38">
        <v>2017</v>
      </c>
      <c r="C12" s="39">
        <v>1.32E-2</v>
      </c>
    </row>
    <row r="13" spans="1:3" ht="15.75" customHeight="1">
      <c r="B13" s="38">
        <v>2018</v>
      </c>
      <c r="C13" s="39">
        <v>2.4199999999999999E-2</v>
      </c>
    </row>
    <row r="14" spans="1:3" ht="15.75" customHeight="1">
      <c r="B14" s="38">
        <v>2019</v>
      </c>
      <c r="C14" s="39">
        <v>0.02</v>
      </c>
    </row>
    <row r="15" spans="1:3" ht="15.75" customHeight="1">
      <c r="B15" s="38">
        <v>2020</v>
      </c>
      <c r="C15" s="39">
        <v>1.9400000000000001E-2</v>
      </c>
    </row>
    <row r="16" spans="1:3" ht="15.75" customHeight="1">
      <c r="B16" s="38">
        <v>2021</v>
      </c>
      <c r="C16" s="39">
        <v>1.9400000000000001E-2</v>
      </c>
    </row>
    <row r="20" spans="2:3" ht="15.75" customHeight="1">
      <c r="B20" s="243" t="s">
        <v>71</v>
      </c>
      <c r="C20" s="227"/>
    </row>
    <row r="21" spans="2:3">
      <c r="B21" s="36" t="s">
        <v>22</v>
      </c>
      <c r="C21" s="36" t="s">
        <v>71</v>
      </c>
    </row>
    <row r="22" spans="2:3" ht="15.75" customHeight="1">
      <c r="B22" s="38">
        <v>2011</v>
      </c>
      <c r="C22" s="40">
        <v>7.0000000000000007E-2</v>
      </c>
    </row>
    <row r="23" spans="2:3" ht="15.75" customHeight="1">
      <c r="B23" s="38">
        <v>2012</v>
      </c>
      <c r="C23" s="40">
        <v>0.09</v>
      </c>
    </row>
    <row r="24" spans="2:3" ht="15.75" customHeight="1">
      <c r="B24" s="38">
        <v>2013</v>
      </c>
      <c r="C24" s="40">
        <v>0.2</v>
      </c>
    </row>
    <row r="25" spans="2:3" ht="15.75" customHeight="1">
      <c r="B25" s="38">
        <v>2014</v>
      </c>
      <c r="C25" s="40">
        <v>0.11</v>
      </c>
    </row>
    <row r="26" spans="2:3" ht="15.75" customHeight="1">
      <c r="B26" s="38">
        <v>2015</v>
      </c>
      <c r="C26" s="40">
        <v>0.1</v>
      </c>
    </row>
    <row r="27" spans="2:3" ht="15.75" customHeight="1">
      <c r="B27" s="38">
        <v>2016</v>
      </c>
      <c r="C27" s="40">
        <v>0.16</v>
      </c>
    </row>
    <row r="28" spans="2:3" ht="15.75" customHeight="1">
      <c r="B28" s="38">
        <v>2017</v>
      </c>
      <c r="C28" s="40">
        <v>0.15</v>
      </c>
    </row>
    <row r="29" spans="2:3" ht="15.75" customHeight="1">
      <c r="B29" s="38">
        <v>2018</v>
      </c>
      <c r="C29" s="40">
        <v>0.08</v>
      </c>
    </row>
    <row r="30" spans="2:3" ht="15.75" customHeight="1">
      <c r="B30" s="38">
        <v>2019</v>
      </c>
      <c r="C30" s="40">
        <v>0.14000000000000001</v>
      </c>
    </row>
    <row r="31" spans="2:3" ht="15.75" customHeight="1">
      <c r="B31" s="38">
        <v>2020</v>
      </c>
      <c r="C31" s="40">
        <v>0</v>
      </c>
    </row>
    <row r="32" spans="2:3" ht="15.75" customHeight="1">
      <c r="B32" s="38">
        <v>2021</v>
      </c>
      <c r="C32" s="40">
        <v>0.24</v>
      </c>
    </row>
    <row r="36" spans="2:4" ht="15">
      <c r="B36" s="244" t="s">
        <v>72</v>
      </c>
      <c r="C36" s="226"/>
      <c r="D36" s="227"/>
    </row>
    <row r="37" spans="2:4" ht="15">
      <c r="B37" s="36" t="s">
        <v>22</v>
      </c>
      <c r="C37" s="41" t="s">
        <v>73</v>
      </c>
      <c r="D37" s="36" t="s">
        <v>72</v>
      </c>
    </row>
    <row r="38" spans="2:4" ht="15">
      <c r="B38" s="38">
        <v>2011</v>
      </c>
      <c r="C38" s="42">
        <v>3606.81</v>
      </c>
      <c r="D38" s="43">
        <v>7.9832E-2</v>
      </c>
    </row>
    <row r="39" spans="2:4" ht="15">
      <c r="B39" s="38">
        <v>2012</v>
      </c>
      <c r="C39" s="42">
        <v>3918</v>
      </c>
      <c r="D39" s="44">
        <f t="shared" ref="D39:D48" si="0">((C39-C38)/C38)</f>
        <v>8.627845658629095E-2</v>
      </c>
    </row>
    <row r="40" spans="2:4" ht="15">
      <c r="B40" s="38">
        <v>2013</v>
      </c>
      <c r="C40" s="42">
        <v>4159.71</v>
      </c>
      <c r="D40" s="44">
        <f t="shared" si="0"/>
        <v>6.1692189892802458E-2</v>
      </c>
    </row>
    <row r="41" spans="2:4" ht="15">
      <c r="B41" s="38">
        <v>2014</v>
      </c>
      <c r="C41" s="42">
        <v>5171.3100000000004</v>
      </c>
      <c r="D41" s="44">
        <f t="shared" si="0"/>
        <v>0.243190030074212</v>
      </c>
    </row>
    <row r="42" spans="2:4" ht="15">
      <c r="B42" s="38">
        <v>2015</v>
      </c>
      <c r="C42" s="42">
        <v>5742.03</v>
      </c>
      <c r="D42" s="44">
        <f t="shared" si="0"/>
        <v>0.11036275141115101</v>
      </c>
    </row>
    <row r="43" spans="2:4" ht="15">
      <c r="B43" s="38">
        <v>2016</v>
      </c>
      <c r="C43" s="42">
        <v>5587.14</v>
      </c>
      <c r="D43" s="44">
        <f t="shared" si="0"/>
        <v>-2.6974780696025522E-2</v>
      </c>
    </row>
    <row r="44" spans="2:4" ht="15">
      <c r="B44" s="38">
        <v>2017</v>
      </c>
      <c r="C44" s="42">
        <v>5728.29</v>
      </c>
      <c r="D44" s="44">
        <f t="shared" si="0"/>
        <v>2.5263372673675552E-2</v>
      </c>
    </row>
    <row r="45" spans="2:4" ht="15">
      <c r="B45" s="38">
        <v>2018</v>
      </c>
      <c r="C45" s="42">
        <v>5851.37</v>
      </c>
      <c r="D45" s="44">
        <f t="shared" si="0"/>
        <v>2.1486342346494318E-2</v>
      </c>
    </row>
    <row r="46" spans="2:4" ht="15">
      <c r="B46" s="38">
        <v>2019</v>
      </c>
      <c r="C46" s="42">
        <v>6414.58</v>
      </c>
      <c r="D46" s="44">
        <f t="shared" si="0"/>
        <v>9.6252672451067028E-2</v>
      </c>
    </row>
    <row r="47" spans="2:4" ht="15">
      <c r="B47" s="38">
        <v>2020</v>
      </c>
      <c r="C47" s="42">
        <v>6325.15</v>
      </c>
      <c r="D47" s="44">
        <f t="shared" si="0"/>
        <v>-1.3941676617954767E-2</v>
      </c>
    </row>
    <row r="48" spans="2:4" ht="15">
      <c r="B48" s="38">
        <v>2021</v>
      </c>
      <c r="C48" s="42">
        <v>5787.64</v>
      </c>
      <c r="D48" s="44">
        <f t="shared" si="0"/>
        <v>-8.4979802850525185E-2</v>
      </c>
    </row>
    <row r="51" spans="2:4" ht="12.75">
      <c r="B51" s="245" t="s">
        <v>50</v>
      </c>
      <c r="C51" s="227"/>
      <c r="D51" s="45"/>
    </row>
    <row r="52" spans="2:4" ht="12.75">
      <c r="B52" s="36" t="s">
        <v>22</v>
      </c>
      <c r="C52" s="46" t="s">
        <v>74</v>
      </c>
      <c r="D52" s="47"/>
    </row>
    <row r="53" spans="2:4" ht="12.75">
      <c r="B53" s="38">
        <v>2011</v>
      </c>
      <c r="C53" s="38">
        <v>0</v>
      </c>
    </row>
    <row r="54" spans="2:4" ht="12.75">
      <c r="B54" s="38">
        <v>2012</v>
      </c>
      <c r="C54" s="38">
        <v>0</v>
      </c>
    </row>
    <row r="55" spans="2:4" ht="12.75">
      <c r="B55" s="38">
        <v>2013</v>
      </c>
      <c r="C55" s="38">
        <v>0</v>
      </c>
    </row>
    <row r="56" spans="2:4" ht="12.75">
      <c r="B56" s="38">
        <v>2014</v>
      </c>
      <c r="C56" s="38">
        <v>0</v>
      </c>
    </row>
    <row r="57" spans="2:4" ht="12.75">
      <c r="B57" s="38">
        <v>2015</v>
      </c>
      <c r="C57" s="38">
        <v>0</v>
      </c>
    </row>
    <row r="58" spans="2:4" ht="12.75">
      <c r="B58" s="38">
        <v>2016</v>
      </c>
      <c r="C58" s="38">
        <v>720</v>
      </c>
    </row>
    <row r="59" spans="2:4" ht="12.75">
      <c r="B59" s="38">
        <v>2017</v>
      </c>
      <c r="C59" s="38">
        <v>0</v>
      </c>
    </row>
    <row r="60" spans="2:4" ht="12.75">
      <c r="B60" s="38">
        <v>2018</v>
      </c>
      <c r="C60" s="38">
        <v>0</v>
      </c>
    </row>
    <row r="61" spans="2:4" ht="12.75">
      <c r="B61" s="38">
        <v>2019</v>
      </c>
      <c r="C61" s="38">
        <v>0</v>
      </c>
    </row>
    <row r="62" spans="2:4" ht="12.75">
      <c r="B62" s="38">
        <v>2020</v>
      </c>
      <c r="C62" s="38">
        <v>0</v>
      </c>
    </row>
    <row r="63" spans="2:4" ht="12.75">
      <c r="B63" s="38">
        <v>2021</v>
      </c>
      <c r="C63" s="38">
        <v>0</v>
      </c>
    </row>
    <row r="67" spans="2:4" ht="12.75">
      <c r="B67" s="246" t="s">
        <v>75</v>
      </c>
      <c r="C67" s="227"/>
    </row>
    <row r="68" spans="2:4" ht="12.75">
      <c r="B68" s="36" t="s">
        <v>22</v>
      </c>
      <c r="C68" s="36" t="s">
        <v>76</v>
      </c>
    </row>
    <row r="69" spans="2:4" ht="17.25">
      <c r="B69" s="38">
        <v>2011</v>
      </c>
      <c r="C69" s="48">
        <f>'48-jatin-2'!$C$103+'48-jatin-2'!$C$111+'48-jatin-2'!$C$121+'48-jatin-2'!$C$122</f>
        <v>204</v>
      </c>
    </row>
    <row r="70" spans="2:4" ht="17.25">
      <c r="B70" s="38">
        <v>2012</v>
      </c>
      <c r="C70" s="48">
        <f>'48-jatin-2'!$D$103+'48-jatin-2'!$D$111+'48-jatin-2'!$D$121+'48-jatin-2'!$D$122</f>
        <v>56</v>
      </c>
    </row>
    <row r="71" spans="2:4" ht="17.25">
      <c r="B71" s="38">
        <v>2013</v>
      </c>
      <c r="C71" s="48">
        <f>'48-jatin-2'!$E$103+'48-jatin-2'!$E$111+'48-jatin-2'!$E$121+'48-jatin-2'!$E$122</f>
        <v>-61</v>
      </c>
    </row>
    <row r="72" spans="2:4" ht="17.25">
      <c r="B72" s="38">
        <v>2014</v>
      </c>
      <c r="C72" s="48">
        <f>'48-jatin-2'!$F$103+'48-jatin-2'!$F$111+'48-jatin-2'!$F$121+'48-jatin-2'!$F$122</f>
        <v>225</v>
      </c>
    </row>
    <row r="73" spans="2:4" ht="17.25">
      <c r="B73" s="38">
        <v>2015</v>
      </c>
      <c r="C73" s="48">
        <f>'48-jatin-2'!$G$103+'48-jatin-2'!$G$111+'48-jatin-2'!$G$121+'48-jatin-2'!$G$122</f>
        <v>604</v>
      </c>
      <c r="D73" s="49"/>
    </row>
    <row r="74" spans="2:4" ht="17.25">
      <c r="B74" s="38">
        <v>2016</v>
      </c>
      <c r="C74" s="48">
        <f>'48-jatin-2'!$H$103+'48-jatin-2'!$H$111+'48-jatin-2'!$H$121+'48-jatin-2'!$H$122</f>
        <v>42</v>
      </c>
    </row>
    <row r="75" spans="2:4" ht="17.25">
      <c r="B75" s="38">
        <v>2017</v>
      </c>
      <c r="C75" s="48">
        <f>'48-jatin-2'!$I$103+'48-jatin-2'!$I$111+'48-jatin-2'!$I$121+'48-jatin-2'!$I$122</f>
        <v>562</v>
      </c>
    </row>
    <row r="76" spans="2:4" ht="17.25">
      <c r="B76" s="38">
        <v>2018</v>
      </c>
      <c r="C76" s="48">
        <f>'48-jatin-2'!$J$103+'48-jatin-2'!$J$111+'48-jatin-2'!$J$121+'48-jatin-2'!$J$122</f>
        <v>61.050000000000011</v>
      </c>
    </row>
    <row r="77" spans="2:4" ht="17.25">
      <c r="B77" s="38">
        <v>2019</v>
      </c>
      <c r="C77" s="48">
        <f>'48-jatin-2'!$K$103+'48-jatin-2'!$K$111+'48-jatin-2'!$K$121+'48-jatin-2'!$K$122</f>
        <v>-539</v>
      </c>
    </row>
    <row r="78" spans="2:4" ht="17.25">
      <c r="B78" s="38">
        <v>2020</v>
      </c>
      <c r="C78" s="48">
        <f>'48-jatin-2'!$L$103+'48-jatin-2'!$L$111+'48-jatin-2'!$L$121+'48-jatin-2'!$L$122</f>
        <v>314</v>
      </c>
    </row>
    <row r="79" spans="2:4" ht="17.25">
      <c r="B79" s="38">
        <v>2021</v>
      </c>
      <c r="C79" s="48">
        <f>'48-jatin-2'!$M$103+'48-jatin-2'!$M$111+'48-jatin-2'!$M$121+'48-jatin-2'!$M$122</f>
        <v>-71.449999999999989</v>
      </c>
    </row>
  </sheetData>
  <mergeCells count="8">
    <mergeCell ref="B67:C67"/>
    <mergeCell ref="A2:C2"/>
    <mergeCell ref="A1:C1"/>
    <mergeCell ref="A3:C3"/>
    <mergeCell ref="B4:C4"/>
    <mergeCell ref="B20:C20"/>
    <mergeCell ref="B36:D36"/>
    <mergeCell ref="B51:C5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2:Q130"/>
  <sheetViews>
    <sheetView workbookViewId="0"/>
  </sheetViews>
  <sheetFormatPr defaultColWidth="14.42578125" defaultRowHeight="15.75" customHeight="1"/>
  <cols>
    <col min="1" max="1" width="23.28515625" customWidth="1"/>
  </cols>
  <sheetData>
    <row r="2" spans="1:17">
      <c r="A2" s="253" t="s">
        <v>77</v>
      </c>
      <c r="B2" s="229"/>
      <c r="C2" s="229"/>
      <c r="D2" s="229"/>
      <c r="E2" s="229"/>
      <c r="F2" s="229"/>
      <c r="G2" s="229"/>
      <c r="H2" s="229"/>
      <c r="I2" s="229"/>
      <c r="J2" s="229"/>
      <c r="K2" s="229"/>
      <c r="L2" s="229"/>
      <c r="M2" s="229"/>
      <c r="N2" s="229"/>
      <c r="O2" s="50"/>
      <c r="P2" s="50"/>
      <c r="Q2" s="50"/>
    </row>
    <row r="4" spans="1:17">
      <c r="C4" s="51"/>
      <c r="D4" s="51"/>
      <c r="E4" s="254" t="s">
        <v>78</v>
      </c>
      <c r="F4" s="229"/>
      <c r="G4" s="229"/>
      <c r="H4" s="229"/>
    </row>
    <row r="6" spans="1:17" ht="15.75" customHeight="1">
      <c r="A6" s="249" t="s">
        <v>79</v>
      </c>
      <c r="B6" s="229"/>
      <c r="C6" s="229"/>
      <c r="D6" s="229"/>
      <c r="E6" s="229"/>
      <c r="F6" s="229"/>
      <c r="G6" s="229"/>
      <c r="H6" s="229"/>
      <c r="I6" s="229"/>
      <c r="J6" s="229"/>
      <c r="K6" s="229"/>
      <c r="L6" s="52"/>
      <c r="M6" s="52"/>
      <c r="N6" s="52"/>
      <c r="O6" s="52"/>
      <c r="P6" s="52"/>
      <c r="Q6" s="52"/>
    </row>
    <row r="8" spans="1:17">
      <c r="C8" s="53"/>
      <c r="D8" s="53"/>
      <c r="E8" s="255" t="s">
        <v>80</v>
      </c>
      <c r="F8" s="229"/>
      <c r="G8" s="229"/>
      <c r="H8" s="229"/>
      <c r="I8" s="229"/>
    </row>
    <row r="10" spans="1:17" ht="15.75" customHeight="1">
      <c r="A10" s="256" t="s">
        <v>81</v>
      </c>
      <c r="B10" s="229"/>
      <c r="C10" s="229"/>
      <c r="D10" s="229"/>
      <c r="E10" s="229"/>
      <c r="F10" s="229"/>
      <c r="G10" s="229"/>
      <c r="H10" s="229"/>
      <c r="I10" s="229"/>
      <c r="J10" s="229"/>
    </row>
    <row r="12" spans="1:17">
      <c r="C12" s="55"/>
      <c r="D12" s="55"/>
      <c r="E12" s="257" t="s">
        <v>82</v>
      </c>
      <c r="F12" s="229"/>
      <c r="G12" s="229"/>
      <c r="H12" s="229"/>
      <c r="I12" s="229"/>
      <c r="J12" s="229"/>
    </row>
    <row r="14" spans="1:17" ht="15.75" customHeight="1">
      <c r="A14" s="258" t="s">
        <v>83</v>
      </c>
      <c r="B14" s="229"/>
      <c r="C14" s="229"/>
      <c r="D14" s="229"/>
      <c r="E14" s="229"/>
      <c r="F14" s="229"/>
      <c r="G14" s="229"/>
      <c r="H14" s="229"/>
      <c r="I14" s="229"/>
      <c r="J14" s="229"/>
      <c r="K14" s="229"/>
      <c r="L14" s="229"/>
    </row>
    <row r="18" spans="1:16" ht="15.75" customHeight="1">
      <c r="A18" s="249" t="s">
        <v>84</v>
      </c>
      <c r="B18" s="229"/>
      <c r="C18" s="229"/>
      <c r="D18" s="229"/>
      <c r="E18" s="229"/>
      <c r="F18" s="229"/>
      <c r="G18" s="229"/>
      <c r="H18" s="229"/>
      <c r="I18" s="229"/>
      <c r="J18" s="229"/>
      <c r="K18" s="229"/>
      <c r="L18" s="229"/>
      <c r="M18" s="229"/>
      <c r="N18" s="229"/>
      <c r="O18" s="229"/>
      <c r="P18" s="229"/>
    </row>
    <row r="20" spans="1:16">
      <c r="C20" s="57"/>
      <c r="D20" s="57"/>
      <c r="E20" s="250" t="s">
        <v>85</v>
      </c>
      <c r="F20" s="229"/>
      <c r="G20" s="229"/>
      <c r="H20" s="229"/>
      <c r="I20" s="229"/>
      <c r="J20" s="229"/>
      <c r="K20" s="58"/>
      <c r="L20" s="58"/>
      <c r="M20" s="58"/>
    </row>
    <row r="26" spans="1:16">
      <c r="A26" s="59"/>
    </row>
    <row r="27" spans="1:16">
      <c r="A27" s="59"/>
    </row>
    <row r="28" spans="1:16">
      <c r="A28" s="251" t="s">
        <v>86</v>
      </c>
      <c r="B28" s="229"/>
    </row>
    <row r="29" spans="1:16">
      <c r="A29" s="60"/>
      <c r="B29" s="60"/>
    </row>
    <row r="30" spans="1:16">
      <c r="A30" s="61" t="s">
        <v>87</v>
      </c>
      <c r="B30" s="62"/>
      <c r="C30" s="63"/>
      <c r="D30" s="63"/>
      <c r="E30" s="63">
        <v>41334</v>
      </c>
      <c r="F30" s="63">
        <v>41699</v>
      </c>
      <c r="G30" s="63">
        <v>42064</v>
      </c>
      <c r="H30" s="63">
        <v>42430</v>
      </c>
      <c r="I30" s="63">
        <v>42795</v>
      </c>
      <c r="J30" s="63">
        <v>43160</v>
      </c>
      <c r="K30" s="63">
        <v>43525</v>
      </c>
      <c r="L30" s="63">
        <v>43891</v>
      </c>
      <c r="M30" s="63">
        <v>44256</v>
      </c>
      <c r="N30" s="64"/>
    </row>
    <row r="31" spans="1:16">
      <c r="A31" s="65" t="s">
        <v>88</v>
      </c>
      <c r="B31" s="66"/>
      <c r="C31" s="67"/>
      <c r="D31" s="67"/>
      <c r="E31" s="67">
        <v>4160</v>
      </c>
      <c r="F31" s="67">
        <v>5171</v>
      </c>
      <c r="G31" s="67">
        <v>5742</v>
      </c>
      <c r="H31" s="67">
        <v>5613</v>
      </c>
      <c r="I31" s="67">
        <v>5690</v>
      </c>
      <c r="J31" s="67">
        <v>5851</v>
      </c>
      <c r="K31" s="67">
        <v>6415</v>
      </c>
      <c r="L31" s="67">
        <v>6325</v>
      </c>
      <c r="M31" s="67">
        <v>5788</v>
      </c>
      <c r="N31" s="67"/>
    </row>
    <row r="32" spans="1:16">
      <c r="A32" s="65" t="s">
        <v>89</v>
      </c>
      <c r="B32" s="66"/>
      <c r="C32" s="67"/>
      <c r="D32" s="67"/>
      <c r="E32" s="67">
        <v>3332</v>
      </c>
      <c r="F32" s="67">
        <v>3911</v>
      </c>
      <c r="G32" s="67">
        <v>4800</v>
      </c>
      <c r="H32" s="67">
        <v>4505</v>
      </c>
      <c r="I32" s="67">
        <v>4559</v>
      </c>
      <c r="J32" s="67">
        <v>4993</v>
      </c>
      <c r="K32" s="67">
        <v>5283</v>
      </c>
      <c r="L32" s="67">
        <v>5442</v>
      </c>
      <c r="M32" s="67">
        <v>5048</v>
      </c>
      <c r="N32" s="67"/>
    </row>
    <row r="33" spans="1:14">
      <c r="A33" s="65" t="s">
        <v>90</v>
      </c>
      <c r="B33" s="66"/>
      <c r="C33" s="67"/>
      <c r="D33" s="67"/>
      <c r="E33" s="67">
        <v>2096</v>
      </c>
      <c r="F33" s="67">
        <v>2512</v>
      </c>
      <c r="G33" s="67">
        <v>2901</v>
      </c>
      <c r="H33" s="67">
        <v>2667</v>
      </c>
      <c r="I33" s="67">
        <v>3411</v>
      </c>
      <c r="J33" s="67">
        <v>3181</v>
      </c>
      <c r="K33" s="67">
        <v>3265</v>
      </c>
      <c r="L33" s="67">
        <v>3333</v>
      </c>
      <c r="M33" s="67">
        <v>3000</v>
      </c>
      <c r="N33" s="67"/>
    </row>
    <row r="34" spans="1:14">
      <c r="A34" s="65" t="s">
        <v>91</v>
      </c>
      <c r="B34" s="66"/>
      <c r="C34" s="67"/>
      <c r="D34" s="67"/>
      <c r="E34" s="67">
        <v>1614</v>
      </c>
      <c r="F34" s="67">
        <v>1949</v>
      </c>
      <c r="G34" s="67">
        <v>2281</v>
      </c>
      <c r="H34" s="67">
        <v>2053</v>
      </c>
      <c r="I34" s="67">
        <v>2221</v>
      </c>
      <c r="J34" s="67">
        <v>2543</v>
      </c>
      <c r="K34" s="67">
        <v>2531</v>
      </c>
      <c r="L34" s="67">
        <v>2675</v>
      </c>
      <c r="M34" s="67">
        <v>2463</v>
      </c>
    </row>
    <row r="35" spans="1:14">
      <c r="A35" s="65" t="s">
        <v>92</v>
      </c>
      <c r="B35" s="66"/>
      <c r="C35" s="68"/>
      <c r="D35" s="68"/>
      <c r="E35" s="68">
        <v>0.31</v>
      </c>
      <c r="F35" s="68">
        <v>0.84</v>
      </c>
      <c r="G35" s="68">
        <v>4.26</v>
      </c>
      <c r="H35" s="68">
        <v>4.1399999999999997</v>
      </c>
      <c r="I35" s="68">
        <v>3.98</v>
      </c>
      <c r="J35" s="68">
        <v>2.31</v>
      </c>
      <c r="K35" s="68">
        <v>2.5499999999999998</v>
      </c>
      <c r="L35" s="68">
        <v>2.83</v>
      </c>
      <c r="M35" s="68">
        <v>1.54</v>
      </c>
    </row>
    <row r="36" spans="1:14" ht="14.25">
      <c r="A36" s="65" t="s">
        <v>93</v>
      </c>
      <c r="B36" s="66"/>
      <c r="C36" s="68"/>
      <c r="D36" s="68"/>
      <c r="E36" s="68">
        <v>406</v>
      </c>
      <c r="F36" s="68">
        <v>520</v>
      </c>
      <c r="G36" s="68">
        <v>602</v>
      </c>
      <c r="H36" s="68">
        <v>594</v>
      </c>
      <c r="I36" s="67">
        <v>1148</v>
      </c>
      <c r="J36" s="68">
        <v>576</v>
      </c>
      <c r="K36" s="68">
        <v>663</v>
      </c>
      <c r="L36" s="68">
        <v>595</v>
      </c>
      <c r="M36" s="68">
        <v>487</v>
      </c>
    </row>
    <row r="37" spans="1:14" ht="14.25">
      <c r="A37" s="65" t="s">
        <v>94</v>
      </c>
      <c r="B37" s="66"/>
      <c r="C37" s="68"/>
      <c r="D37" s="68"/>
      <c r="E37" s="68">
        <v>74.87</v>
      </c>
      <c r="F37" s="68">
        <v>42.57</v>
      </c>
      <c r="G37" s="68">
        <v>12.87</v>
      </c>
      <c r="H37" s="68">
        <v>10.84</v>
      </c>
      <c r="I37" s="68">
        <v>24.05</v>
      </c>
      <c r="J37" s="68">
        <v>24.4</v>
      </c>
      <c r="K37" s="68">
        <v>29.96</v>
      </c>
      <c r="L37" s="68">
        <v>34</v>
      </c>
      <c r="M37" s="68">
        <v>38.54</v>
      </c>
    </row>
    <row r="38" spans="1:14" ht="14.25">
      <c r="A38" s="65" t="s">
        <v>95</v>
      </c>
      <c r="B38" s="66"/>
      <c r="C38" s="68"/>
      <c r="D38" s="68"/>
      <c r="E38" s="68">
        <v>0.22</v>
      </c>
      <c r="F38" s="68">
        <v>0</v>
      </c>
      <c r="G38" s="68">
        <v>0.83</v>
      </c>
      <c r="H38" s="68">
        <v>4.63</v>
      </c>
      <c r="I38" s="68">
        <v>13.56</v>
      </c>
      <c r="J38" s="68">
        <v>34.799999999999997</v>
      </c>
      <c r="K38" s="68">
        <v>38.22</v>
      </c>
      <c r="L38" s="68">
        <v>25.25</v>
      </c>
      <c r="M38" s="68">
        <v>9.1300000000000008</v>
      </c>
    </row>
    <row r="39" spans="1:14" ht="14.25">
      <c r="A39" s="65" t="s">
        <v>96</v>
      </c>
      <c r="B39" s="66"/>
      <c r="C39" s="68"/>
      <c r="D39" s="68"/>
      <c r="E39" s="68">
        <v>268</v>
      </c>
      <c r="F39" s="68">
        <v>320</v>
      </c>
      <c r="G39" s="68">
        <v>351</v>
      </c>
      <c r="H39" s="68">
        <v>410</v>
      </c>
      <c r="I39" s="68">
        <v>454</v>
      </c>
      <c r="J39" s="68">
        <v>480</v>
      </c>
      <c r="K39" s="68">
        <v>520</v>
      </c>
      <c r="L39" s="68">
        <v>551</v>
      </c>
      <c r="M39" s="68">
        <v>550</v>
      </c>
      <c r="N39" s="68"/>
    </row>
    <row r="40" spans="1:14" ht="14.25">
      <c r="A40" s="65" t="s">
        <v>97</v>
      </c>
      <c r="B40" s="66"/>
      <c r="C40" s="68"/>
      <c r="D40" s="68"/>
      <c r="E40" s="68">
        <v>464</v>
      </c>
      <c r="F40" s="68">
        <v>545</v>
      </c>
      <c r="G40" s="68">
        <v>608</v>
      </c>
      <c r="H40" s="68">
        <v>602</v>
      </c>
      <c r="I40" s="68">
        <v>554</v>
      </c>
      <c r="J40" s="68">
        <v>586</v>
      </c>
      <c r="K40" s="68">
        <v>666</v>
      </c>
      <c r="L40" s="68">
        <v>710</v>
      </c>
      <c r="M40" s="68">
        <v>566</v>
      </c>
      <c r="N40" s="68"/>
    </row>
    <row r="41" spans="1:14" ht="14.25">
      <c r="A41" s="65" t="s">
        <v>98</v>
      </c>
      <c r="B41" s="66"/>
      <c r="C41" s="68"/>
      <c r="D41" s="68"/>
      <c r="E41" s="68">
        <v>828</v>
      </c>
      <c r="F41" s="67">
        <v>1261</v>
      </c>
      <c r="G41" s="68">
        <v>942</v>
      </c>
      <c r="H41" s="67">
        <v>1108</v>
      </c>
      <c r="I41" s="67">
        <v>1131</v>
      </c>
      <c r="J41" s="68">
        <v>859</v>
      </c>
      <c r="K41" s="67">
        <v>1132</v>
      </c>
      <c r="L41" s="68">
        <v>883</v>
      </c>
      <c r="M41" s="68">
        <v>739</v>
      </c>
      <c r="N41" s="67"/>
    </row>
    <row r="42" spans="1:14" ht="14.25">
      <c r="A42" s="65" t="s">
        <v>99</v>
      </c>
      <c r="B42" s="66"/>
      <c r="C42" s="68"/>
      <c r="D42" s="68"/>
      <c r="E42" s="68">
        <v>54.9</v>
      </c>
      <c r="F42" s="68">
        <v>86.14</v>
      </c>
      <c r="G42" s="68">
        <v>188</v>
      </c>
      <c r="H42" s="68">
        <v>296</v>
      </c>
      <c r="I42" s="68">
        <v>628</v>
      </c>
      <c r="J42" s="68">
        <v>185</v>
      </c>
      <c r="K42" s="68">
        <v>218</v>
      </c>
      <c r="L42" s="68">
        <v>172</v>
      </c>
      <c r="M42" s="68">
        <v>189</v>
      </c>
      <c r="N42" s="68"/>
    </row>
    <row r="43" spans="1:14" ht="14.25">
      <c r="A43" s="65" t="s">
        <v>100</v>
      </c>
      <c r="B43" s="66"/>
      <c r="C43" s="68"/>
      <c r="D43" s="68"/>
      <c r="E43" s="68">
        <v>254</v>
      </c>
      <c r="F43" s="68">
        <v>294</v>
      </c>
      <c r="G43" s="68">
        <v>489</v>
      </c>
      <c r="H43" s="68">
        <v>363</v>
      </c>
      <c r="I43" s="68">
        <v>329</v>
      </c>
      <c r="J43" s="68">
        <v>229</v>
      </c>
      <c r="K43" s="68">
        <v>241</v>
      </c>
      <c r="L43" s="68">
        <v>319</v>
      </c>
      <c r="M43" s="68">
        <v>350</v>
      </c>
      <c r="N43" s="68"/>
    </row>
    <row r="44" spans="1:14" ht="14.25">
      <c r="A44" s="65" t="s">
        <v>101</v>
      </c>
      <c r="B44" s="66"/>
      <c r="C44" s="68"/>
      <c r="D44" s="68"/>
      <c r="E44" s="68">
        <v>174</v>
      </c>
      <c r="F44" s="68">
        <v>173</v>
      </c>
      <c r="G44" s="68">
        <v>152</v>
      </c>
      <c r="H44" s="68">
        <v>142</v>
      </c>
      <c r="I44" s="68">
        <v>125</v>
      </c>
      <c r="J44" s="68">
        <v>114</v>
      </c>
      <c r="K44" s="68">
        <v>118</v>
      </c>
      <c r="L44" s="68">
        <v>133</v>
      </c>
      <c r="M44" s="68">
        <v>111</v>
      </c>
      <c r="N44" s="68"/>
    </row>
    <row r="45" spans="1:14" ht="14.25">
      <c r="A45" s="65" t="s">
        <v>102</v>
      </c>
      <c r="B45" s="66"/>
      <c r="C45" s="68"/>
      <c r="D45" s="68"/>
      <c r="E45" s="68">
        <v>455</v>
      </c>
      <c r="F45" s="68">
        <v>879</v>
      </c>
      <c r="G45" s="68">
        <v>489</v>
      </c>
      <c r="H45" s="68">
        <v>899</v>
      </c>
      <c r="I45" s="67">
        <v>1305</v>
      </c>
      <c r="J45" s="68">
        <v>701</v>
      </c>
      <c r="K45" s="68">
        <v>990</v>
      </c>
      <c r="L45" s="68">
        <v>603</v>
      </c>
      <c r="M45" s="68">
        <v>467</v>
      </c>
      <c r="N45" s="67"/>
    </row>
    <row r="46" spans="1:14" ht="14.25">
      <c r="A46" s="65" t="s">
        <v>103</v>
      </c>
      <c r="B46" s="66"/>
      <c r="C46" s="68"/>
      <c r="D46" s="68"/>
      <c r="E46" s="68">
        <v>131</v>
      </c>
      <c r="F46" s="68">
        <v>228</v>
      </c>
      <c r="G46" s="68">
        <v>130</v>
      </c>
      <c r="H46" s="68">
        <v>223</v>
      </c>
      <c r="I46" s="68">
        <v>303</v>
      </c>
      <c r="J46" s="68">
        <v>155</v>
      </c>
      <c r="K46" s="68">
        <v>295</v>
      </c>
      <c r="L46" s="68">
        <v>57.52</v>
      </c>
      <c r="M46" s="68">
        <v>117</v>
      </c>
      <c r="N46" s="68"/>
    </row>
    <row r="47" spans="1:14" ht="14.25">
      <c r="A47" s="65" t="s">
        <v>104</v>
      </c>
      <c r="B47" s="66"/>
      <c r="C47" s="68"/>
      <c r="D47" s="68"/>
      <c r="E47" s="68">
        <v>324</v>
      </c>
      <c r="F47" s="68">
        <v>652</v>
      </c>
      <c r="G47" s="68">
        <v>359</v>
      </c>
      <c r="H47" s="68">
        <v>676</v>
      </c>
      <c r="I47" s="67">
        <v>1002</v>
      </c>
      <c r="J47" s="68">
        <v>546</v>
      </c>
      <c r="K47" s="68">
        <v>696</v>
      </c>
      <c r="L47" s="68">
        <v>545</v>
      </c>
      <c r="M47" s="68">
        <v>350</v>
      </c>
      <c r="N47" s="67"/>
    </row>
    <row r="48" spans="1:14" ht="14.25">
      <c r="A48" s="65" t="s">
        <v>105</v>
      </c>
      <c r="B48" s="66"/>
      <c r="C48" s="68"/>
      <c r="D48" s="68"/>
      <c r="E48" s="68">
        <v>2.74</v>
      </c>
      <c r="F48" s="68">
        <v>2.13</v>
      </c>
      <c r="G48" s="68">
        <v>4.7699999999999996</v>
      </c>
      <c r="H48" s="68">
        <v>3.06</v>
      </c>
      <c r="I48" s="68">
        <v>2.83</v>
      </c>
      <c r="J48" s="68">
        <v>3.25</v>
      </c>
      <c r="K48" s="68">
        <v>2.73</v>
      </c>
      <c r="L48" s="68">
        <v>3.96</v>
      </c>
      <c r="M48" s="68">
        <v>5.59</v>
      </c>
      <c r="N48" s="68"/>
    </row>
    <row r="54" spans="1:14" ht="12.75">
      <c r="A54" s="59"/>
    </row>
    <row r="55" spans="1:14" ht="12.75">
      <c r="A55" s="59"/>
    </row>
    <row r="56" spans="1:14" ht="12.75">
      <c r="A56" s="252" t="s">
        <v>106</v>
      </c>
      <c r="B56" s="229"/>
    </row>
    <row r="57" spans="1:14" ht="12.75">
      <c r="A57" s="69"/>
    </row>
    <row r="58" spans="1:14" ht="12.75">
      <c r="A58" s="61" t="s">
        <v>87</v>
      </c>
      <c r="B58" s="62"/>
      <c r="C58" s="63"/>
      <c r="D58" s="63"/>
      <c r="E58" s="63">
        <v>41334</v>
      </c>
      <c r="F58" s="63">
        <v>41699</v>
      </c>
      <c r="G58" s="63">
        <v>42064</v>
      </c>
      <c r="H58" s="63">
        <v>42430</v>
      </c>
      <c r="I58" s="63">
        <v>42795</v>
      </c>
      <c r="J58" s="63">
        <v>43160</v>
      </c>
      <c r="K58" s="63">
        <v>43525</v>
      </c>
      <c r="L58" s="63">
        <v>43891</v>
      </c>
      <c r="M58" s="63">
        <v>44256</v>
      </c>
      <c r="N58" s="70"/>
    </row>
    <row r="59" spans="1:14" ht="14.25">
      <c r="A59" s="65" t="s">
        <v>107</v>
      </c>
      <c r="B59" s="66"/>
      <c r="C59" s="67"/>
      <c r="D59" s="67"/>
      <c r="E59" s="67">
        <v>6540</v>
      </c>
      <c r="F59" s="67">
        <v>7686</v>
      </c>
      <c r="G59" s="67">
        <v>7297</v>
      </c>
      <c r="H59" s="67">
        <v>6985</v>
      </c>
      <c r="I59" s="67">
        <v>6959</v>
      </c>
      <c r="J59" s="67">
        <v>7696</v>
      </c>
      <c r="K59" s="67">
        <v>8369</v>
      </c>
      <c r="L59" s="67">
        <v>8727</v>
      </c>
      <c r="M59" s="67">
        <v>8939</v>
      </c>
      <c r="N59" s="67"/>
    </row>
    <row r="60" spans="1:14" ht="14.25">
      <c r="A60" s="65" t="s">
        <v>108</v>
      </c>
      <c r="B60" s="66"/>
      <c r="C60" s="67"/>
      <c r="D60" s="67"/>
      <c r="E60" s="67">
        <v>3428</v>
      </c>
      <c r="F60" s="67">
        <v>4011</v>
      </c>
      <c r="G60" s="67">
        <v>4137</v>
      </c>
      <c r="H60" s="67">
        <v>3538</v>
      </c>
      <c r="I60" s="67">
        <v>3309</v>
      </c>
      <c r="J60" s="67">
        <v>3259</v>
      </c>
      <c r="K60" s="67">
        <v>3879</v>
      </c>
      <c r="L60" s="67">
        <v>4023</v>
      </c>
      <c r="M60" s="67">
        <v>4026</v>
      </c>
      <c r="N60" s="67"/>
    </row>
    <row r="61" spans="1:14" ht="14.25">
      <c r="A61" s="65" t="s">
        <v>109</v>
      </c>
      <c r="B61" s="66"/>
      <c r="C61" s="67"/>
      <c r="D61" s="67"/>
      <c r="E61" s="67">
        <v>4331</v>
      </c>
      <c r="F61" s="67">
        <v>5036</v>
      </c>
      <c r="G61" s="67">
        <v>5297</v>
      </c>
      <c r="H61" s="67">
        <v>5632</v>
      </c>
      <c r="I61" s="67">
        <v>3173</v>
      </c>
      <c r="J61" s="67">
        <v>3374</v>
      </c>
      <c r="K61" s="67">
        <v>4164</v>
      </c>
      <c r="L61" s="67">
        <v>4890</v>
      </c>
      <c r="M61" s="67">
        <v>5155</v>
      </c>
      <c r="N61" s="68"/>
    </row>
    <row r="62" spans="1:14" ht="14.25">
      <c r="A62" s="65" t="s">
        <v>110</v>
      </c>
      <c r="B62" s="66"/>
      <c r="C62" s="67"/>
      <c r="D62" s="67"/>
      <c r="E62" s="67">
        <v>1996</v>
      </c>
      <c r="F62" s="67">
        <v>2262</v>
      </c>
      <c r="G62" s="67">
        <v>2800</v>
      </c>
      <c r="H62" s="67">
        <v>3132</v>
      </c>
      <c r="I62" s="68">
        <v>715</v>
      </c>
      <c r="J62" s="68">
        <v>868</v>
      </c>
      <c r="K62" s="67">
        <v>1105</v>
      </c>
      <c r="L62" s="67">
        <v>1408</v>
      </c>
      <c r="M62" s="67">
        <v>1755</v>
      </c>
      <c r="N62" s="68"/>
    </row>
    <row r="63" spans="1:14" ht="14.25">
      <c r="A63" s="65" t="s">
        <v>111</v>
      </c>
      <c r="B63" s="66"/>
      <c r="C63" s="68"/>
      <c r="D63" s="68"/>
      <c r="E63" s="68" t="s">
        <v>112</v>
      </c>
      <c r="F63" s="68" t="s">
        <v>112</v>
      </c>
      <c r="G63" s="68" t="s">
        <v>112</v>
      </c>
      <c r="H63" s="68" t="s">
        <v>112</v>
      </c>
      <c r="I63" s="68" t="s">
        <v>112</v>
      </c>
      <c r="J63" s="68" t="s">
        <v>112</v>
      </c>
      <c r="K63" s="68" t="s">
        <v>112</v>
      </c>
      <c r="L63" s="68" t="s">
        <v>112</v>
      </c>
      <c r="M63" s="68" t="s">
        <v>112</v>
      </c>
      <c r="N63" s="68"/>
    </row>
    <row r="64" spans="1:14" ht="14.25">
      <c r="A64" s="65" t="s">
        <v>113</v>
      </c>
      <c r="B64" s="66"/>
      <c r="C64" s="67"/>
      <c r="D64" s="67"/>
      <c r="E64" s="67">
        <v>2336</v>
      </c>
      <c r="F64" s="67">
        <v>2775</v>
      </c>
      <c r="G64" s="67">
        <v>2496</v>
      </c>
      <c r="H64" s="67">
        <v>2500</v>
      </c>
      <c r="I64" s="67">
        <v>2458</v>
      </c>
      <c r="J64" s="67">
        <v>2507</v>
      </c>
      <c r="K64" s="67">
        <v>3059</v>
      </c>
      <c r="L64" s="67">
        <v>3481</v>
      </c>
      <c r="M64" s="67">
        <v>3400</v>
      </c>
      <c r="N64" s="67"/>
    </row>
    <row r="65" spans="1:14" ht="14.25">
      <c r="A65" s="65" t="s">
        <v>114</v>
      </c>
      <c r="B65" s="66"/>
      <c r="C65" s="68"/>
      <c r="D65" s="68"/>
      <c r="E65" s="68" t="s">
        <v>112</v>
      </c>
      <c r="F65" s="68" t="s">
        <v>112</v>
      </c>
      <c r="G65" s="68" t="s">
        <v>112</v>
      </c>
      <c r="H65" s="68" t="s">
        <v>112</v>
      </c>
      <c r="I65" s="68" t="s">
        <v>112</v>
      </c>
      <c r="J65" s="68" t="s">
        <v>112</v>
      </c>
      <c r="K65" s="68" t="s">
        <v>112</v>
      </c>
      <c r="L65" s="68" t="s">
        <v>112</v>
      </c>
      <c r="M65" s="68" t="s">
        <v>112</v>
      </c>
      <c r="N65" s="68"/>
    </row>
    <row r="66" spans="1:14" ht="14.25">
      <c r="A66" s="65" t="s">
        <v>115</v>
      </c>
      <c r="B66" s="66"/>
      <c r="C66" s="68"/>
      <c r="D66" s="68"/>
      <c r="E66" s="68">
        <v>213</v>
      </c>
      <c r="F66" s="68">
        <v>84.58</v>
      </c>
      <c r="G66" s="68">
        <v>76.78</v>
      </c>
      <c r="H66" s="68">
        <v>84.83</v>
      </c>
      <c r="I66" s="68">
        <v>48.54</v>
      </c>
      <c r="J66" s="68">
        <v>105</v>
      </c>
      <c r="K66" s="68">
        <v>274</v>
      </c>
      <c r="L66" s="68">
        <v>139</v>
      </c>
      <c r="M66" s="68">
        <v>73.92</v>
      </c>
      <c r="N66" s="68"/>
    </row>
    <row r="67" spans="1:14" ht="14.25">
      <c r="A67" s="65" t="s">
        <v>116</v>
      </c>
      <c r="B67" s="66"/>
      <c r="C67" s="68"/>
      <c r="D67" s="68"/>
      <c r="E67" s="68">
        <v>293</v>
      </c>
      <c r="F67" s="68">
        <v>493</v>
      </c>
      <c r="G67" s="68">
        <v>575</v>
      </c>
      <c r="H67" s="67">
        <v>1070</v>
      </c>
      <c r="I67" s="68">
        <v>972</v>
      </c>
      <c r="J67" s="68">
        <v>788</v>
      </c>
      <c r="K67" s="68">
        <v>750</v>
      </c>
      <c r="L67" s="68">
        <v>558</v>
      </c>
      <c r="M67" s="68">
        <v>552</v>
      </c>
      <c r="N67" s="68"/>
    </row>
    <row r="68" spans="1:14" ht="14.25">
      <c r="A68" s="65" t="s">
        <v>117</v>
      </c>
      <c r="B68" s="66"/>
      <c r="C68" s="68"/>
      <c r="D68" s="68"/>
      <c r="E68" s="68">
        <v>758</v>
      </c>
      <c r="F68" s="68">
        <v>894</v>
      </c>
      <c r="G68" s="67">
        <v>1064</v>
      </c>
      <c r="H68" s="68">
        <v>77.150000000000006</v>
      </c>
      <c r="I68" s="68">
        <v>58.86</v>
      </c>
      <c r="J68" s="68">
        <v>57.7</v>
      </c>
      <c r="K68" s="68">
        <v>78.03</v>
      </c>
      <c r="L68" s="68">
        <v>63.66</v>
      </c>
      <c r="M68" s="68">
        <v>64.319999999999993</v>
      </c>
      <c r="N68" s="68"/>
    </row>
    <row r="69" spans="1:14" ht="14.25">
      <c r="A69" s="65" t="s">
        <v>118</v>
      </c>
      <c r="B69" s="66"/>
      <c r="C69" s="68"/>
      <c r="D69" s="68"/>
      <c r="E69" s="68">
        <v>55.7</v>
      </c>
      <c r="F69" s="68">
        <v>30.4</v>
      </c>
      <c r="G69" s="68">
        <v>124</v>
      </c>
      <c r="H69" s="68">
        <v>12.53</v>
      </c>
      <c r="I69" s="68">
        <v>9.5299999999999994</v>
      </c>
      <c r="J69" s="68">
        <v>37.119999999999997</v>
      </c>
      <c r="K69" s="68">
        <v>16.670000000000002</v>
      </c>
      <c r="L69" s="68">
        <v>6.12</v>
      </c>
      <c r="M69" s="68">
        <v>176</v>
      </c>
      <c r="N69" s="68"/>
    </row>
    <row r="70" spans="1:14" ht="14.25">
      <c r="A70" s="65" t="s">
        <v>119</v>
      </c>
      <c r="B70" s="66"/>
      <c r="C70" s="67"/>
      <c r="D70" s="67"/>
      <c r="E70" s="67">
        <v>2885</v>
      </c>
      <c r="F70" s="67">
        <v>3409</v>
      </c>
      <c r="G70" s="67">
        <v>2961</v>
      </c>
      <c r="H70" s="67">
        <v>3241</v>
      </c>
      <c r="I70" s="67">
        <v>3411</v>
      </c>
      <c r="J70" s="67">
        <v>4201</v>
      </c>
      <c r="K70" s="67">
        <v>4192</v>
      </c>
      <c r="L70" s="67">
        <v>4478</v>
      </c>
      <c r="M70" s="67">
        <v>4673</v>
      </c>
      <c r="N70" s="67"/>
    </row>
    <row r="71" spans="1:14" ht="14.25">
      <c r="A71" s="65" t="s">
        <v>120</v>
      </c>
      <c r="B71" s="66"/>
      <c r="C71" s="67"/>
      <c r="D71" s="67"/>
      <c r="E71" s="67">
        <v>1499</v>
      </c>
      <c r="F71" s="67">
        <v>1872</v>
      </c>
      <c r="G71" s="67">
        <v>1637</v>
      </c>
      <c r="H71" s="67">
        <v>1809</v>
      </c>
      <c r="I71" s="67">
        <v>1589</v>
      </c>
      <c r="J71" s="67">
        <v>2117</v>
      </c>
      <c r="K71" s="67">
        <v>2442</v>
      </c>
      <c r="L71" s="67">
        <v>2506</v>
      </c>
      <c r="M71" s="67">
        <v>2624</v>
      </c>
      <c r="N71" s="67"/>
    </row>
    <row r="72" spans="1:14" ht="14.25">
      <c r="A72" s="65" t="s">
        <v>121</v>
      </c>
      <c r="B72" s="66"/>
      <c r="C72" s="68"/>
      <c r="D72" s="68"/>
      <c r="E72" s="68">
        <v>632</v>
      </c>
      <c r="F72" s="68">
        <v>739</v>
      </c>
      <c r="G72" s="68">
        <v>677</v>
      </c>
      <c r="H72" s="68">
        <v>770</v>
      </c>
      <c r="I72" s="68">
        <v>718</v>
      </c>
      <c r="J72" s="68">
        <v>727</v>
      </c>
      <c r="K72" s="68">
        <v>763</v>
      </c>
      <c r="L72" s="68">
        <v>795</v>
      </c>
      <c r="M72" s="68">
        <v>987</v>
      </c>
      <c r="N72" s="67"/>
    </row>
    <row r="73" spans="1:14" ht="14.25">
      <c r="A73" s="65" t="s">
        <v>122</v>
      </c>
      <c r="B73" s="66"/>
      <c r="C73" s="68"/>
      <c r="D73" s="68"/>
      <c r="E73" s="68">
        <v>266</v>
      </c>
      <c r="F73" s="68">
        <v>219</v>
      </c>
      <c r="G73" s="68">
        <v>99.4</v>
      </c>
      <c r="H73" s="68">
        <v>0.59</v>
      </c>
      <c r="I73" s="68">
        <v>671</v>
      </c>
      <c r="J73" s="68">
        <v>804</v>
      </c>
      <c r="K73" s="68">
        <v>338</v>
      </c>
      <c r="L73" s="68">
        <v>473</v>
      </c>
      <c r="M73" s="68">
        <v>319</v>
      </c>
      <c r="N73" s="68"/>
    </row>
    <row r="74" spans="1:14" ht="14.25">
      <c r="A74" s="65" t="s">
        <v>123</v>
      </c>
      <c r="B74" s="66"/>
      <c r="C74" s="68"/>
      <c r="D74" s="68"/>
      <c r="E74" s="68">
        <v>26.63</v>
      </c>
      <c r="F74" s="68">
        <v>52.75</v>
      </c>
      <c r="G74" s="68">
        <v>176</v>
      </c>
      <c r="H74" s="68">
        <v>277</v>
      </c>
      <c r="I74" s="68">
        <v>40.47</v>
      </c>
      <c r="J74" s="68">
        <v>68.31</v>
      </c>
      <c r="K74" s="68">
        <v>40.86</v>
      </c>
      <c r="L74" s="68">
        <v>152</v>
      </c>
      <c r="M74" s="68">
        <v>66.44</v>
      </c>
      <c r="N74" s="68"/>
    </row>
    <row r="75" spans="1:14" ht="14.25">
      <c r="A75" s="65" t="s">
        <v>124</v>
      </c>
      <c r="B75" s="66"/>
      <c r="C75" s="68"/>
      <c r="D75" s="68"/>
      <c r="E75" s="68">
        <v>5.84</v>
      </c>
      <c r="F75" s="68">
        <v>24.53</v>
      </c>
      <c r="G75" s="68">
        <v>30.16</v>
      </c>
      <c r="H75" s="68">
        <v>185</v>
      </c>
      <c r="I75" s="68">
        <v>142</v>
      </c>
      <c r="J75" s="68">
        <v>68.459999999999994</v>
      </c>
      <c r="K75" s="68">
        <v>125</v>
      </c>
      <c r="L75" s="68">
        <v>138</v>
      </c>
      <c r="M75" s="68">
        <v>248</v>
      </c>
      <c r="N75" s="68"/>
    </row>
    <row r="76" spans="1:14" ht="14.25">
      <c r="A76" s="65" t="s">
        <v>125</v>
      </c>
      <c r="B76" s="66"/>
      <c r="C76" s="68"/>
      <c r="D76" s="68"/>
      <c r="E76" s="68">
        <v>455</v>
      </c>
      <c r="F76" s="68">
        <v>502</v>
      </c>
      <c r="G76" s="68">
        <v>342</v>
      </c>
      <c r="H76" s="68">
        <v>200</v>
      </c>
      <c r="I76" s="68">
        <v>252</v>
      </c>
      <c r="J76" s="68">
        <v>417</v>
      </c>
      <c r="K76" s="68">
        <v>484</v>
      </c>
      <c r="L76" s="68">
        <v>414</v>
      </c>
      <c r="M76" s="68">
        <v>428</v>
      </c>
      <c r="N76" s="68"/>
    </row>
    <row r="77" spans="1:14" ht="14.25">
      <c r="A77" s="65" t="s">
        <v>126</v>
      </c>
      <c r="B77" s="66"/>
      <c r="C77" s="67"/>
      <c r="D77" s="67"/>
      <c r="E77" s="67">
        <v>6540</v>
      </c>
      <c r="F77" s="67">
        <v>7686</v>
      </c>
      <c r="G77" s="67">
        <v>7297</v>
      </c>
      <c r="H77" s="67">
        <v>6985</v>
      </c>
      <c r="I77" s="67">
        <v>6959</v>
      </c>
      <c r="J77" s="67">
        <v>7696</v>
      </c>
      <c r="K77" s="67">
        <v>8369</v>
      </c>
      <c r="L77" s="67">
        <v>8727</v>
      </c>
      <c r="M77" s="67">
        <v>8939</v>
      </c>
      <c r="N77" s="67"/>
    </row>
    <row r="78" spans="1:14" ht="14.25">
      <c r="A78" s="65" t="s">
        <v>127</v>
      </c>
      <c r="B78" s="66"/>
      <c r="C78" s="67"/>
      <c r="D78" s="67"/>
      <c r="E78" s="67">
        <v>2277</v>
      </c>
      <c r="F78" s="67">
        <v>2848</v>
      </c>
      <c r="G78" s="67">
        <v>3083</v>
      </c>
      <c r="H78" s="67">
        <v>3690</v>
      </c>
      <c r="I78" s="67">
        <v>3986</v>
      </c>
      <c r="J78" s="67">
        <v>4632</v>
      </c>
      <c r="K78" s="67">
        <v>5239</v>
      </c>
      <c r="L78" s="67">
        <v>5666</v>
      </c>
      <c r="M78" s="67">
        <v>6033</v>
      </c>
      <c r="N78" s="67"/>
    </row>
    <row r="79" spans="1:14" ht="14.25">
      <c r="A79" s="65" t="s">
        <v>128</v>
      </c>
      <c r="B79" s="66"/>
      <c r="C79" s="68"/>
      <c r="D79" s="68"/>
      <c r="E79" s="68">
        <v>63.65</v>
      </c>
      <c r="F79" s="68">
        <v>63.65</v>
      </c>
      <c r="G79" s="68">
        <v>63.65</v>
      </c>
      <c r="H79" s="68">
        <v>62.05</v>
      </c>
      <c r="I79" s="68">
        <v>55.93</v>
      </c>
      <c r="J79" s="68">
        <v>57.43</v>
      </c>
      <c r="K79" s="68">
        <v>57.48</v>
      </c>
      <c r="L79" s="68">
        <v>57.52</v>
      </c>
      <c r="M79" s="68">
        <v>57.56</v>
      </c>
      <c r="N79" s="68"/>
    </row>
    <row r="80" spans="1:14" ht="14.25">
      <c r="A80" s="65" t="s">
        <v>129</v>
      </c>
      <c r="B80" s="66"/>
      <c r="C80" s="68"/>
      <c r="D80" s="68"/>
      <c r="E80" s="68" t="s">
        <v>112</v>
      </c>
      <c r="F80" s="68" t="s">
        <v>112</v>
      </c>
      <c r="G80" s="68" t="s">
        <v>112</v>
      </c>
      <c r="H80" s="68" t="s">
        <v>112</v>
      </c>
      <c r="I80" s="68" t="s">
        <v>112</v>
      </c>
      <c r="J80" s="68" t="s">
        <v>112</v>
      </c>
      <c r="K80" s="68" t="s">
        <v>112</v>
      </c>
      <c r="L80" s="68" t="s">
        <v>112</v>
      </c>
      <c r="M80" s="68" t="s">
        <v>112</v>
      </c>
      <c r="N80" s="68"/>
    </row>
    <row r="81" spans="1:14" ht="14.25">
      <c r="A81" s="65" t="s">
        <v>130</v>
      </c>
      <c r="B81" s="66"/>
      <c r="C81" s="67"/>
      <c r="D81" s="67"/>
      <c r="E81" s="67">
        <v>2213</v>
      </c>
      <c r="F81" s="67">
        <v>2785</v>
      </c>
      <c r="G81" s="67">
        <v>3020</v>
      </c>
      <c r="H81" s="67">
        <v>3628</v>
      </c>
      <c r="I81" s="67">
        <v>3930</v>
      </c>
      <c r="J81" s="67">
        <v>4563</v>
      </c>
      <c r="K81" s="67">
        <v>5165</v>
      </c>
      <c r="L81" s="67">
        <v>5594</v>
      </c>
      <c r="M81" s="67">
        <v>5957</v>
      </c>
      <c r="N81" s="67"/>
    </row>
    <row r="82" spans="1:14" ht="14.25">
      <c r="A82" s="65" t="s">
        <v>131</v>
      </c>
      <c r="B82" s="66"/>
      <c r="C82" s="67"/>
      <c r="D82" s="67"/>
      <c r="E82" s="67">
        <v>2843</v>
      </c>
      <c r="F82" s="67">
        <v>3014</v>
      </c>
      <c r="G82" s="67">
        <v>2527</v>
      </c>
      <c r="H82" s="67">
        <v>1255</v>
      </c>
      <c r="I82" s="68">
        <v>988</v>
      </c>
      <c r="J82" s="67">
        <v>1461</v>
      </c>
      <c r="K82" s="67">
        <v>1405</v>
      </c>
      <c r="L82" s="67">
        <v>1529</v>
      </c>
      <c r="M82" s="67">
        <v>1572</v>
      </c>
      <c r="N82" s="67"/>
    </row>
    <row r="83" spans="1:14" ht="14.25">
      <c r="A83" s="65" t="s">
        <v>132</v>
      </c>
      <c r="B83" s="66"/>
      <c r="C83" s="67"/>
      <c r="D83" s="67"/>
      <c r="E83" s="67">
        <v>1985</v>
      </c>
      <c r="F83" s="67">
        <v>1925</v>
      </c>
      <c r="G83" s="67">
        <v>1317</v>
      </c>
      <c r="H83" s="67">
        <v>1022</v>
      </c>
      <c r="I83" s="68">
        <v>719</v>
      </c>
      <c r="J83" s="67">
        <v>1196</v>
      </c>
      <c r="K83" s="67">
        <v>1071</v>
      </c>
      <c r="L83" s="67">
        <v>1266</v>
      </c>
      <c r="M83" s="67">
        <v>1297</v>
      </c>
      <c r="N83" s="68"/>
    </row>
    <row r="84" spans="1:14" ht="14.25">
      <c r="A84" s="65" t="s">
        <v>133</v>
      </c>
      <c r="B84" s="66"/>
      <c r="C84" s="68"/>
      <c r="D84" s="68"/>
      <c r="E84" s="68" t="s">
        <v>112</v>
      </c>
      <c r="F84" s="68" t="s">
        <v>112</v>
      </c>
      <c r="G84" s="68" t="s">
        <v>112</v>
      </c>
      <c r="H84" s="68" t="s">
        <v>112</v>
      </c>
      <c r="I84" s="68" t="s">
        <v>112</v>
      </c>
      <c r="J84" s="68" t="s">
        <v>112</v>
      </c>
      <c r="K84" s="68" t="s">
        <v>112</v>
      </c>
      <c r="L84" s="68" t="s">
        <v>112</v>
      </c>
      <c r="M84" s="68" t="s">
        <v>112</v>
      </c>
      <c r="N84" s="68"/>
    </row>
    <row r="85" spans="1:14" ht="14.25">
      <c r="A85" s="65" t="s">
        <v>134</v>
      </c>
      <c r="B85" s="66"/>
      <c r="C85" s="68"/>
      <c r="D85" s="68"/>
      <c r="E85" s="68">
        <v>227</v>
      </c>
      <c r="F85" s="68">
        <v>266</v>
      </c>
      <c r="G85" s="68">
        <v>198</v>
      </c>
      <c r="H85" s="68">
        <v>206</v>
      </c>
      <c r="I85" s="68">
        <v>238</v>
      </c>
      <c r="J85" s="68">
        <v>236</v>
      </c>
      <c r="K85" s="68">
        <v>297</v>
      </c>
      <c r="L85" s="68">
        <v>225</v>
      </c>
      <c r="M85" s="68">
        <v>240</v>
      </c>
      <c r="N85" s="68"/>
    </row>
    <row r="86" spans="1:14" ht="14.25">
      <c r="A86" s="65" t="s">
        <v>135</v>
      </c>
      <c r="B86" s="66"/>
      <c r="C86" s="68"/>
      <c r="D86" s="68"/>
      <c r="E86" s="68">
        <v>10.28</v>
      </c>
      <c r="F86" s="68">
        <v>12.34</v>
      </c>
      <c r="G86" s="68">
        <v>14.46</v>
      </c>
      <c r="H86" s="68">
        <v>20.51</v>
      </c>
      <c r="I86" s="68">
        <v>21.5</v>
      </c>
      <c r="J86" s="68">
        <v>22.83</v>
      </c>
      <c r="K86" s="68">
        <v>24.88</v>
      </c>
      <c r="L86" s="68">
        <v>23.45</v>
      </c>
      <c r="M86" s="68">
        <v>20.49</v>
      </c>
      <c r="N86" s="68"/>
    </row>
    <row r="87" spans="1:14" ht="14.25">
      <c r="A87" s="65" t="s">
        <v>136</v>
      </c>
      <c r="B87" s="66"/>
      <c r="C87" s="68"/>
      <c r="D87" s="68"/>
      <c r="E87" s="68">
        <v>621</v>
      </c>
      <c r="F87" s="68">
        <v>810</v>
      </c>
      <c r="G87" s="68">
        <v>997</v>
      </c>
      <c r="H87" s="68">
        <v>5.93</v>
      </c>
      <c r="I87" s="68">
        <v>8.9</v>
      </c>
      <c r="J87" s="68">
        <v>7.04</v>
      </c>
      <c r="K87" s="68">
        <v>10.86</v>
      </c>
      <c r="L87" s="68">
        <v>14.45</v>
      </c>
      <c r="M87" s="68">
        <v>15.26</v>
      </c>
      <c r="N87" s="68"/>
    </row>
    <row r="88" spans="1:14" ht="14.25">
      <c r="A88" s="65" t="s">
        <v>137</v>
      </c>
      <c r="B88" s="66"/>
      <c r="C88" s="67"/>
      <c r="D88" s="67"/>
      <c r="E88" s="67">
        <v>1420</v>
      </c>
      <c r="F88" s="67">
        <v>1824</v>
      </c>
      <c r="G88" s="67">
        <v>1686</v>
      </c>
      <c r="H88" s="67">
        <v>2040</v>
      </c>
      <c r="I88" s="67">
        <v>1985</v>
      </c>
      <c r="J88" s="67">
        <v>1603</v>
      </c>
      <c r="K88" s="67">
        <v>1725</v>
      </c>
      <c r="L88" s="67">
        <v>1531</v>
      </c>
      <c r="M88" s="67">
        <v>1334</v>
      </c>
      <c r="N88" s="67"/>
    </row>
    <row r="89" spans="1:14" ht="14.25">
      <c r="A89" s="65" t="s">
        <v>138</v>
      </c>
      <c r="B89" s="66"/>
      <c r="C89" s="68"/>
      <c r="D89" s="68"/>
      <c r="E89" s="68">
        <v>46.28</v>
      </c>
      <c r="F89" s="68">
        <v>96.61</v>
      </c>
      <c r="G89" s="68">
        <v>130</v>
      </c>
      <c r="H89" s="68">
        <v>146</v>
      </c>
      <c r="I89" s="68">
        <v>177</v>
      </c>
      <c r="J89" s="68">
        <v>247</v>
      </c>
      <c r="K89" s="68">
        <v>240</v>
      </c>
      <c r="L89" s="68">
        <v>292</v>
      </c>
      <c r="M89" s="68">
        <v>247</v>
      </c>
      <c r="N89" s="68"/>
    </row>
    <row r="90" spans="1:14" ht="14.25">
      <c r="A90" s="65" t="s">
        <v>139</v>
      </c>
      <c r="B90" s="66"/>
      <c r="C90" s="68"/>
      <c r="D90" s="68"/>
      <c r="E90" s="68">
        <v>758</v>
      </c>
      <c r="F90" s="68">
        <v>836</v>
      </c>
      <c r="G90" s="68">
        <v>469</v>
      </c>
      <c r="H90" s="67">
        <v>1017</v>
      </c>
      <c r="I90" s="67">
        <v>1055</v>
      </c>
      <c r="J90" s="68">
        <v>806</v>
      </c>
      <c r="K90" s="68">
        <v>869</v>
      </c>
      <c r="L90" s="68">
        <v>723</v>
      </c>
      <c r="M90" s="68">
        <v>550</v>
      </c>
      <c r="N90" s="68"/>
    </row>
    <row r="91" spans="1:14" ht="14.25">
      <c r="A91" s="65" t="s">
        <v>140</v>
      </c>
      <c r="B91" s="66"/>
      <c r="C91" s="68"/>
      <c r="D91" s="68"/>
      <c r="E91" s="68">
        <v>567</v>
      </c>
      <c r="F91" s="68">
        <v>809</v>
      </c>
      <c r="G91" s="67">
        <v>1004</v>
      </c>
      <c r="H91" s="68">
        <v>872</v>
      </c>
      <c r="I91" s="68">
        <v>748</v>
      </c>
      <c r="J91" s="68">
        <v>536</v>
      </c>
      <c r="K91" s="68">
        <v>605</v>
      </c>
      <c r="L91" s="68">
        <v>514</v>
      </c>
      <c r="M91" s="68">
        <v>524</v>
      </c>
      <c r="N91" s="68"/>
    </row>
    <row r="92" spans="1:14" ht="14.25">
      <c r="A92" s="65" t="s">
        <v>141</v>
      </c>
      <c r="B92" s="66"/>
      <c r="C92" s="68"/>
      <c r="D92" s="68"/>
      <c r="E92" s="68" t="s">
        <v>112</v>
      </c>
      <c r="F92" s="68" t="s">
        <v>112</v>
      </c>
      <c r="G92" s="68" t="s">
        <v>112</v>
      </c>
      <c r="H92" s="68" t="s">
        <v>112</v>
      </c>
      <c r="I92" s="68" t="s">
        <v>112</v>
      </c>
      <c r="J92" s="68">
        <v>0.55000000000000004</v>
      </c>
      <c r="K92" s="68">
        <v>1.1299999999999999</v>
      </c>
      <c r="L92" s="68" t="s">
        <v>112</v>
      </c>
      <c r="M92" s="68">
        <v>5.62</v>
      </c>
      <c r="N92" s="68"/>
    </row>
    <row r="93" spans="1:14" ht="14.25">
      <c r="A93" s="71" t="s">
        <v>142</v>
      </c>
      <c r="B93" s="72"/>
      <c r="C93" s="73"/>
      <c r="D93" s="73"/>
      <c r="E93" s="73">
        <v>48.8</v>
      </c>
      <c r="F93" s="73">
        <v>83.26</v>
      </c>
      <c r="G93" s="73">
        <v>83.68</v>
      </c>
      <c r="H93" s="73">
        <v>5.21</v>
      </c>
      <c r="I93" s="73">
        <v>4.28</v>
      </c>
      <c r="J93" s="73">
        <v>14.27</v>
      </c>
      <c r="K93" s="73">
        <v>11.88</v>
      </c>
      <c r="L93" s="73">
        <v>2.46</v>
      </c>
      <c r="M93" s="73">
        <v>13.74</v>
      </c>
      <c r="N93" s="74"/>
    </row>
    <row r="99" spans="1:14" ht="12.75">
      <c r="A99" s="59"/>
    </row>
    <row r="100" spans="1:14" ht="12.75">
      <c r="A100" s="75" t="s">
        <v>143</v>
      </c>
    </row>
    <row r="101" spans="1:14" ht="12.75">
      <c r="A101" s="59"/>
    </row>
    <row r="102" spans="1:14" ht="12.75">
      <c r="A102" s="61" t="s">
        <v>87</v>
      </c>
      <c r="B102" s="62"/>
      <c r="C102" s="76">
        <v>40603</v>
      </c>
      <c r="D102" s="76">
        <v>40969</v>
      </c>
      <c r="E102" s="63">
        <v>41334</v>
      </c>
      <c r="F102" s="63">
        <v>41699</v>
      </c>
      <c r="G102" s="63">
        <v>42064</v>
      </c>
      <c r="H102" s="63">
        <v>42430</v>
      </c>
      <c r="I102" s="63">
        <v>42795</v>
      </c>
      <c r="J102" s="63">
        <v>43160</v>
      </c>
      <c r="K102" s="63">
        <v>43525</v>
      </c>
      <c r="L102" s="63">
        <v>43891</v>
      </c>
      <c r="M102" s="63">
        <v>44256</v>
      </c>
      <c r="N102" s="70"/>
    </row>
    <row r="103" spans="1:14" ht="15">
      <c r="A103" s="77" t="s">
        <v>144</v>
      </c>
      <c r="B103" s="78"/>
      <c r="C103" s="79">
        <v>305</v>
      </c>
      <c r="D103" s="79">
        <v>287</v>
      </c>
      <c r="E103" s="80">
        <v>269</v>
      </c>
      <c r="F103" s="80">
        <v>706</v>
      </c>
      <c r="G103" s="81">
        <v>1211</v>
      </c>
      <c r="H103" s="80">
        <v>869</v>
      </c>
      <c r="I103" s="81">
        <v>1289</v>
      </c>
      <c r="J103" s="80">
        <v>90.05</v>
      </c>
      <c r="K103" s="80">
        <v>447</v>
      </c>
      <c r="L103" s="80">
        <v>851</v>
      </c>
      <c r="M103" s="80">
        <v>56.55</v>
      </c>
      <c r="N103" s="67"/>
    </row>
    <row r="104" spans="1:14" ht="14.25">
      <c r="A104" s="65" t="s">
        <v>102</v>
      </c>
      <c r="B104" s="66"/>
      <c r="C104" s="68"/>
      <c r="D104" s="68"/>
      <c r="E104" s="68">
        <v>455</v>
      </c>
      <c r="F104" s="68">
        <v>879</v>
      </c>
      <c r="G104" s="68">
        <v>489</v>
      </c>
      <c r="H104" s="68">
        <v>899</v>
      </c>
      <c r="I104" s="67">
        <v>1305</v>
      </c>
      <c r="J104" s="68">
        <v>701</v>
      </c>
      <c r="K104" s="68">
        <v>990</v>
      </c>
      <c r="L104" s="68">
        <v>603</v>
      </c>
      <c r="M104" s="68">
        <v>467</v>
      </c>
      <c r="N104" s="67"/>
    </row>
    <row r="105" spans="1:14" ht="14.25">
      <c r="A105" s="65" t="s">
        <v>145</v>
      </c>
      <c r="B105" s="66"/>
      <c r="C105" s="68"/>
      <c r="D105" s="68"/>
      <c r="E105" s="68">
        <v>391</v>
      </c>
      <c r="F105" s="68">
        <v>390</v>
      </c>
      <c r="G105" s="68">
        <v>549</v>
      </c>
      <c r="H105" s="68">
        <v>235</v>
      </c>
      <c r="I105" s="68">
        <v>-123</v>
      </c>
      <c r="J105" s="68">
        <v>197</v>
      </c>
      <c r="K105" s="68">
        <v>195</v>
      </c>
      <c r="L105" s="68">
        <v>308</v>
      </c>
      <c r="M105" s="68">
        <v>332</v>
      </c>
      <c r="N105" s="68"/>
    </row>
    <row r="106" spans="1:14" ht="14.25">
      <c r="A106" s="65" t="s">
        <v>146</v>
      </c>
      <c r="B106" s="66"/>
      <c r="C106" s="68"/>
      <c r="D106" s="68"/>
      <c r="E106" s="68">
        <v>846</v>
      </c>
      <c r="F106" s="67">
        <v>1270</v>
      </c>
      <c r="G106" s="67">
        <v>1038</v>
      </c>
      <c r="H106" s="67">
        <v>1134</v>
      </c>
      <c r="I106" s="67">
        <v>1182</v>
      </c>
      <c r="J106" s="68">
        <v>898</v>
      </c>
      <c r="K106" s="67">
        <v>1186</v>
      </c>
      <c r="L106" s="68">
        <v>911</v>
      </c>
      <c r="M106" s="68">
        <v>799</v>
      </c>
      <c r="N106" s="67"/>
    </row>
    <row r="107" spans="1:14" ht="14.25">
      <c r="A107" s="65" t="s">
        <v>147</v>
      </c>
      <c r="B107" s="66"/>
      <c r="C107" s="68"/>
      <c r="D107" s="68"/>
      <c r="E107" s="68">
        <v>-467</v>
      </c>
      <c r="F107" s="68">
        <v>-379</v>
      </c>
      <c r="G107" s="68">
        <v>348</v>
      </c>
      <c r="H107" s="68">
        <v>-33.31</v>
      </c>
      <c r="I107" s="68">
        <v>412</v>
      </c>
      <c r="J107" s="68">
        <v>-615</v>
      </c>
      <c r="K107" s="68">
        <v>-503</v>
      </c>
      <c r="L107" s="68">
        <v>40.97</v>
      </c>
      <c r="M107" s="68">
        <v>-715</v>
      </c>
      <c r="N107" s="68"/>
    </row>
    <row r="108" spans="1:14" ht="14.25">
      <c r="A108" s="65" t="s">
        <v>148</v>
      </c>
      <c r="B108" s="66"/>
      <c r="C108" s="68"/>
      <c r="D108" s="68"/>
      <c r="E108" s="68">
        <v>-110</v>
      </c>
      <c r="F108" s="68">
        <v>-185</v>
      </c>
      <c r="G108" s="68">
        <v>-175</v>
      </c>
      <c r="H108" s="68">
        <v>-232</v>
      </c>
      <c r="I108" s="68">
        <v>-305</v>
      </c>
      <c r="J108" s="68">
        <v>-193</v>
      </c>
      <c r="K108" s="68">
        <v>-237</v>
      </c>
      <c r="L108" s="68">
        <v>-101</v>
      </c>
      <c r="M108" s="68">
        <v>-27.08</v>
      </c>
      <c r="N108" s="68"/>
    </row>
    <row r="109" spans="1:14" ht="14.25">
      <c r="A109" s="65" t="s">
        <v>149</v>
      </c>
      <c r="B109" s="66"/>
      <c r="C109" s="68"/>
      <c r="D109" s="68"/>
      <c r="E109" s="68">
        <v>-469</v>
      </c>
      <c r="F109" s="68">
        <v>-677</v>
      </c>
      <c r="G109" s="68">
        <v>-144</v>
      </c>
      <c r="H109" s="68">
        <v>-480</v>
      </c>
      <c r="I109" s="68">
        <v>-252</v>
      </c>
      <c r="J109" s="68">
        <v>-160</v>
      </c>
      <c r="K109" s="68">
        <v>-227</v>
      </c>
      <c r="L109" s="68">
        <v>-462</v>
      </c>
      <c r="M109" s="68">
        <v>-24.52</v>
      </c>
      <c r="N109" s="68"/>
    </row>
    <row r="110" spans="1:14" ht="14.25">
      <c r="A110" s="65" t="s">
        <v>150</v>
      </c>
      <c r="B110" s="66"/>
      <c r="C110" s="68"/>
      <c r="D110" s="68"/>
      <c r="E110" s="68">
        <v>-465</v>
      </c>
      <c r="F110" s="68">
        <v>-601</v>
      </c>
      <c r="G110" s="68">
        <v>-249</v>
      </c>
      <c r="H110" s="68">
        <v>-359</v>
      </c>
      <c r="I110" s="68">
        <v>-208</v>
      </c>
      <c r="J110" s="68">
        <v>-353</v>
      </c>
      <c r="K110" s="68">
        <v>-853</v>
      </c>
      <c r="L110" s="68">
        <v>-634</v>
      </c>
      <c r="M110" s="68">
        <v>-232</v>
      </c>
      <c r="N110" s="68"/>
    </row>
    <row r="111" spans="1:14" ht="15">
      <c r="A111" s="77" t="s">
        <v>151</v>
      </c>
      <c r="B111" s="78"/>
      <c r="C111" s="79">
        <v>-254</v>
      </c>
      <c r="D111" s="79">
        <v>-364</v>
      </c>
      <c r="E111" s="80">
        <v>-476</v>
      </c>
      <c r="F111" s="80">
        <v>-606</v>
      </c>
      <c r="G111" s="80">
        <v>-253</v>
      </c>
      <c r="H111" s="80">
        <v>-371</v>
      </c>
      <c r="I111" s="80">
        <v>-291</v>
      </c>
      <c r="J111" s="80">
        <v>-363</v>
      </c>
      <c r="K111" s="80">
        <v>-878</v>
      </c>
      <c r="L111" s="80">
        <v>-641</v>
      </c>
      <c r="M111" s="80">
        <v>-235</v>
      </c>
      <c r="N111" s="68"/>
    </row>
    <row r="112" spans="1:14" ht="14.25">
      <c r="A112" s="65" t="s">
        <v>152</v>
      </c>
      <c r="B112" s="66"/>
      <c r="C112" s="68"/>
      <c r="D112" s="68"/>
      <c r="E112" s="68">
        <v>11.08</v>
      </c>
      <c r="F112" s="68">
        <v>4.99</v>
      </c>
      <c r="G112" s="68">
        <v>3.82</v>
      </c>
      <c r="H112" s="68">
        <v>11.98</v>
      </c>
      <c r="I112" s="68">
        <v>83.19</v>
      </c>
      <c r="J112" s="68">
        <v>9.68</v>
      </c>
      <c r="K112" s="68">
        <v>24.46</v>
      </c>
      <c r="L112" s="68">
        <v>6.6</v>
      </c>
      <c r="M112" s="68">
        <v>3.29</v>
      </c>
      <c r="N112" s="68"/>
    </row>
    <row r="113" spans="1:14" ht="14.25">
      <c r="A113" s="65" t="s">
        <v>153</v>
      </c>
      <c r="B113" s="66"/>
      <c r="C113" s="68"/>
      <c r="D113" s="68"/>
      <c r="E113" s="68">
        <v>-205</v>
      </c>
      <c r="F113" s="68">
        <v>-344</v>
      </c>
      <c r="G113" s="68">
        <v>-136</v>
      </c>
      <c r="H113" s="68">
        <v>-455</v>
      </c>
      <c r="I113" s="68">
        <v>-918</v>
      </c>
      <c r="J113" s="68">
        <v>-879</v>
      </c>
      <c r="K113" s="68">
        <v>-103</v>
      </c>
      <c r="L113" s="68">
        <v>-392</v>
      </c>
      <c r="M113" s="68">
        <v>-552</v>
      </c>
      <c r="N113" s="68"/>
    </row>
    <row r="114" spans="1:14" ht="14.25">
      <c r="A114" s="65" t="s">
        <v>154</v>
      </c>
      <c r="B114" s="66"/>
      <c r="C114" s="68"/>
      <c r="D114" s="68"/>
      <c r="E114" s="68">
        <v>169</v>
      </c>
      <c r="F114" s="68">
        <v>208</v>
      </c>
      <c r="G114" s="68">
        <v>197</v>
      </c>
      <c r="H114" s="68">
        <v>130</v>
      </c>
      <c r="I114" s="68">
        <v>807</v>
      </c>
      <c r="J114" s="67">
        <v>1028</v>
      </c>
      <c r="K114" s="68">
        <v>678</v>
      </c>
      <c r="L114" s="68">
        <v>506</v>
      </c>
      <c r="M114" s="68">
        <v>766</v>
      </c>
      <c r="N114" s="68"/>
    </row>
    <row r="115" spans="1:14" ht="14.25">
      <c r="A115" s="65" t="s">
        <v>155</v>
      </c>
      <c r="B115" s="66"/>
      <c r="C115" s="68"/>
      <c r="D115" s="68"/>
      <c r="E115" s="68">
        <v>19.28</v>
      </c>
      <c r="F115" s="68">
        <v>25.89</v>
      </c>
      <c r="G115" s="68">
        <v>22.29</v>
      </c>
      <c r="H115" s="68">
        <v>42.39</v>
      </c>
      <c r="I115" s="68">
        <v>51.89</v>
      </c>
      <c r="J115" s="68">
        <v>25.02</v>
      </c>
      <c r="K115" s="68">
        <v>11.27</v>
      </c>
      <c r="L115" s="68">
        <v>27.22</v>
      </c>
      <c r="M115" s="68">
        <v>20.67</v>
      </c>
      <c r="N115" s="68"/>
    </row>
    <row r="116" spans="1:14" ht="14.25">
      <c r="A116" s="65" t="s">
        <v>156</v>
      </c>
      <c r="B116" s="66"/>
      <c r="C116" s="68"/>
      <c r="D116" s="68"/>
      <c r="E116" s="68">
        <v>-13.16</v>
      </c>
      <c r="F116" s="68">
        <v>-21.33</v>
      </c>
      <c r="G116" s="68">
        <v>-23.58</v>
      </c>
      <c r="H116" s="68">
        <v>-162</v>
      </c>
      <c r="I116" s="68">
        <v>-15.41</v>
      </c>
      <c r="J116" s="68">
        <v>-19.98</v>
      </c>
      <c r="K116" s="68">
        <v>-40.909999999999997</v>
      </c>
      <c r="L116" s="68">
        <v>-31.39</v>
      </c>
      <c r="M116" s="68">
        <v>-5.65</v>
      </c>
      <c r="N116" s="68"/>
    </row>
    <row r="117" spans="1:14" ht="14.25">
      <c r="A117" s="65" t="s">
        <v>157</v>
      </c>
      <c r="B117" s="66"/>
      <c r="C117" s="82"/>
      <c r="D117" s="82"/>
      <c r="E117" s="82">
        <v>0</v>
      </c>
      <c r="F117" s="68">
        <v>-1.64</v>
      </c>
      <c r="G117" s="68">
        <v>-1.86</v>
      </c>
      <c r="H117" s="82">
        <v>0</v>
      </c>
      <c r="I117" s="82">
        <v>0</v>
      </c>
      <c r="J117" s="82">
        <v>0</v>
      </c>
      <c r="K117" s="82">
        <v>0</v>
      </c>
      <c r="L117" s="82">
        <v>0</v>
      </c>
      <c r="M117" s="82">
        <v>0</v>
      </c>
      <c r="N117" s="68"/>
    </row>
    <row r="118" spans="1:14" ht="14.25">
      <c r="A118" s="65" t="s">
        <v>158</v>
      </c>
      <c r="B118" s="66"/>
      <c r="C118" s="68"/>
      <c r="D118" s="68"/>
      <c r="E118" s="68">
        <v>168</v>
      </c>
      <c r="F118" s="68">
        <v>-2.0699999999999998</v>
      </c>
      <c r="G118" s="68">
        <v>-944</v>
      </c>
      <c r="H118" s="68">
        <v>-288</v>
      </c>
      <c r="I118" s="67">
        <v>-1213</v>
      </c>
      <c r="J118" s="68">
        <v>97.07</v>
      </c>
      <c r="K118" s="68">
        <v>-247</v>
      </c>
      <c r="L118" s="68">
        <v>-278</v>
      </c>
      <c r="M118" s="68">
        <v>-149</v>
      </c>
      <c r="N118" s="68"/>
    </row>
    <row r="119" spans="1:14" ht="14.25">
      <c r="A119" s="65" t="s">
        <v>159</v>
      </c>
      <c r="B119" s="66"/>
      <c r="C119" s="82"/>
      <c r="D119" s="82"/>
      <c r="E119" s="82">
        <v>0</v>
      </c>
      <c r="F119" s="82">
        <v>0</v>
      </c>
      <c r="G119" s="82">
        <v>0</v>
      </c>
      <c r="H119" s="82">
        <v>0</v>
      </c>
      <c r="I119" s="68">
        <v>-705</v>
      </c>
      <c r="J119" s="68">
        <v>188</v>
      </c>
      <c r="K119" s="68">
        <v>4.78</v>
      </c>
      <c r="L119" s="68">
        <v>3.43</v>
      </c>
      <c r="M119" s="68">
        <v>9.19</v>
      </c>
      <c r="N119" s="68"/>
    </row>
    <row r="120" spans="1:14" ht="14.25">
      <c r="A120" s="65" t="s">
        <v>160</v>
      </c>
      <c r="B120" s="66"/>
      <c r="C120" s="68"/>
      <c r="D120" s="68"/>
      <c r="E120" s="68">
        <v>146</v>
      </c>
      <c r="F120" s="68">
        <v>125</v>
      </c>
      <c r="G120" s="68">
        <v>-354</v>
      </c>
      <c r="H120" s="68">
        <v>-456</v>
      </c>
      <c r="I120" s="68">
        <v>-436</v>
      </c>
      <c r="J120" s="68">
        <v>334</v>
      </c>
      <c r="K120" s="68">
        <v>-108</v>
      </c>
      <c r="L120" s="68">
        <v>104</v>
      </c>
      <c r="M120" s="68">
        <v>107</v>
      </c>
      <c r="N120" s="68"/>
    </row>
    <row r="121" spans="1:14" ht="15">
      <c r="A121" s="77" t="s">
        <v>161</v>
      </c>
      <c r="B121" s="78"/>
      <c r="C121" s="79">
        <v>153</v>
      </c>
      <c r="D121" s="79">
        <v>133</v>
      </c>
      <c r="E121" s="80">
        <v>146</v>
      </c>
      <c r="F121" s="80">
        <v>125</v>
      </c>
      <c r="G121" s="80">
        <v>-354</v>
      </c>
      <c r="H121" s="80">
        <v>-456</v>
      </c>
      <c r="I121" s="79">
        <v>0</v>
      </c>
      <c r="J121" s="80">
        <v>716</v>
      </c>
      <c r="K121" s="80">
        <v>173</v>
      </c>
      <c r="L121" s="80">
        <v>357</v>
      </c>
      <c r="M121" s="80">
        <v>325</v>
      </c>
      <c r="N121" s="68"/>
    </row>
    <row r="122" spans="1:14" ht="15">
      <c r="A122" s="77" t="s">
        <v>162</v>
      </c>
      <c r="B122" s="78"/>
      <c r="C122" s="79">
        <v>0</v>
      </c>
      <c r="D122" s="79">
        <v>0</v>
      </c>
      <c r="E122" s="79">
        <v>0</v>
      </c>
      <c r="F122" s="79">
        <v>0</v>
      </c>
      <c r="G122" s="79">
        <v>0</v>
      </c>
      <c r="H122" s="79">
        <v>0</v>
      </c>
      <c r="I122" s="80">
        <v>-436</v>
      </c>
      <c r="J122" s="80">
        <v>-382</v>
      </c>
      <c r="K122" s="80">
        <v>-281</v>
      </c>
      <c r="L122" s="80">
        <v>-253</v>
      </c>
      <c r="M122" s="80">
        <v>-218</v>
      </c>
      <c r="N122" s="68"/>
    </row>
    <row r="123" spans="1:14" ht="14.25">
      <c r="A123" s="65" t="s">
        <v>163</v>
      </c>
      <c r="B123" s="66"/>
      <c r="C123" s="68"/>
      <c r="D123" s="68"/>
      <c r="E123" s="68">
        <v>-193</v>
      </c>
      <c r="F123" s="68">
        <v>-162</v>
      </c>
      <c r="G123" s="68">
        <v>-143</v>
      </c>
      <c r="H123" s="68">
        <v>-133</v>
      </c>
      <c r="I123" s="68">
        <v>-111</v>
      </c>
      <c r="J123" s="68">
        <v>-80.59</v>
      </c>
      <c r="K123" s="68">
        <v>-109</v>
      </c>
      <c r="L123" s="68">
        <v>-120</v>
      </c>
      <c r="M123" s="68">
        <v>-92.32</v>
      </c>
      <c r="N123" s="68"/>
    </row>
    <row r="124" spans="1:14" ht="14.25">
      <c r="A124" s="65" t="s">
        <v>164</v>
      </c>
      <c r="B124" s="66"/>
      <c r="C124" s="68"/>
      <c r="D124" s="68"/>
      <c r="E124" s="68">
        <v>-32.229999999999997</v>
      </c>
      <c r="F124" s="68">
        <v>-42.81</v>
      </c>
      <c r="G124" s="68">
        <v>-79.5</v>
      </c>
      <c r="H124" s="68">
        <v>-159</v>
      </c>
      <c r="I124" s="68">
        <v>-1.05</v>
      </c>
      <c r="J124" s="68">
        <v>-83.03</v>
      </c>
      <c r="K124" s="68">
        <v>-85.77</v>
      </c>
      <c r="L124" s="68">
        <v>-101</v>
      </c>
      <c r="M124" s="68">
        <v>-0.28999999999999998</v>
      </c>
      <c r="N124" s="68"/>
    </row>
    <row r="125" spans="1:14" ht="14.25">
      <c r="A125" s="65" t="s">
        <v>165</v>
      </c>
      <c r="B125" s="66"/>
      <c r="C125" s="68"/>
      <c r="D125" s="68"/>
      <c r="E125" s="68">
        <v>-31.79</v>
      </c>
      <c r="F125" s="68">
        <v>26.12</v>
      </c>
      <c r="G125" s="68">
        <v>123</v>
      </c>
      <c r="H125" s="68">
        <v>101</v>
      </c>
      <c r="I125" s="68">
        <v>-175</v>
      </c>
      <c r="J125" s="68">
        <v>26.98</v>
      </c>
      <c r="K125" s="68">
        <v>-27.77</v>
      </c>
      <c r="L125" s="68">
        <v>111</v>
      </c>
      <c r="M125" s="68">
        <v>-117</v>
      </c>
      <c r="N125" s="68"/>
    </row>
    <row r="126" spans="1:14" ht="14.25">
      <c r="A126" s="65" t="s">
        <v>166</v>
      </c>
      <c r="B126" s="66"/>
      <c r="C126" s="68"/>
      <c r="D126" s="68"/>
      <c r="E126" s="68">
        <v>58.42</v>
      </c>
      <c r="F126" s="68">
        <v>26.63</v>
      </c>
      <c r="G126" s="68">
        <v>52.75</v>
      </c>
      <c r="H126" s="68">
        <v>176</v>
      </c>
      <c r="I126" s="68">
        <v>214</v>
      </c>
      <c r="J126" s="68">
        <v>38.22</v>
      </c>
      <c r="K126" s="68">
        <v>65.2</v>
      </c>
      <c r="L126" s="68">
        <v>37.43</v>
      </c>
      <c r="M126" s="68">
        <v>148</v>
      </c>
      <c r="N126" s="68"/>
    </row>
    <row r="127" spans="1:14" ht="14.25">
      <c r="A127" s="65" t="s">
        <v>167</v>
      </c>
      <c r="B127" s="66"/>
      <c r="C127" s="68"/>
      <c r="D127" s="68"/>
      <c r="E127" s="68" t="s">
        <v>112</v>
      </c>
      <c r="F127" s="68" t="s">
        <v>112</v>
      </c>
      <c r="G127" s="68" t="s">
        <v>112</v>
      </c>
      <c r="H127" s="68" t="s">
        <v>112</v>
      </c>
      <c r="I127" s="68" t="s">
        <v>112</v>
      </c>
      <c r="J127" s="68" t="s">
        <v>112</v>
      </c>
      <c r="K127" s="68" t="s">
        <v>112</v>
      </c>
      <c r="L127" s="68" t="s">
        <v>112</v>
      </c>
      <c r="M127" s="68" t="s">
        <v>112</v>
      </c>
      <c r="N127" s="68"/>
    </row>
    <row r="128" spans="1:14" ht="14.25">
      <c r="A128" s="65" t="s">
        <v>168</v>
      </c>
      <c r="B128" s="66"/>
      <c r="C128" s="68"/>
      <c r="D128" s="68"/>
      <c r="E128" s="68">
        <v>26.63</v>
      </c>
      <c r="F128" s="68">
        <v>52.75</v>
      </c>
      <c r="G128" s="68">
        <v>176</v>
      </c>
      <c r="H128" s="68">
        <v>277</v>
      </c>
      <c r="I128" s="68">
        <v>38.22</v>
      </c>
      <c r="J128" s="68">
        <v>65.2</v>
      </c>
      <c r="K128" s="68">
        <v>37.43</v>
      </c>
      <c r="L128" s="68">
        <v>148</v>
      </c>
      <c r="M128" s="68">
        <v>31.17</v>
      </c>
      <c r="N128" s="68"/>
    </row>
    <row r="129" spans="1:14" ht="14.25">
      <c r="A129" s="65" t="s">
        <v>169</v>
      </c>
      <c r="B129" s="66"/>
      <c r="C129" s="68"/>
      <c r="D129" s="68"/>
      <c r="E129" s="68">
        <v>465</v>
      </c>
      <c r="F129" s="68">
        <v>601</v>
      </c>
      <c r="G129" s="68">
        <v>249</v>
      </c>
      <c r="H129" s="68">
        <v>359</v>
      </c>
      <c r="I129" s="68">
        <v>208</v>
      </c>
      <c r="J129" s="68">
        <v>353</v>
      </c>
      <c r="K129" s="68">
        <v>853</v>
      </c>
      <c r="L129" s="68">
        <v>634</v>
      </c>
      <c r="M129" s="68">
        <v>232</v>
      </c>
      <c r="N129" s="68"/>
    </row>
    <row r="130" spans="1:14" ht="14.25">
      <c r="A130" s="65" t="s">
        <v>170</v>
      </c>
      <c r="B130" s="66"/>
      <c r="C130" s="68"/>
      <c r="D130" s="68"/>
      <c r="E130" s="68">
        <v>-196</v>
      </c>
      <c r="F130" s="68">
        <v>105</v>
      </c>
      <c r="G130" s="68">
        <v>961</v>
      </c>
      <c r="H130" s="68">
        <v>509</v>
      </c>
      <c r="I130" s="67">
        <v>1081</v>
      </c>
      <c r="J130" s="68">
        <v>-263</v>
      </c>
      <c r="K130" s="68">
        <v>-407</v>
      </c>
      <c r="L130" s="68">
        <v>217</v>
      </c>
      <c r="M130" s="68">
        <v>-176</v>
      </c>
      <c r="N130" s="68"/>
    </row>
  </sheetData>
  <mergeCells count="11">
    <mergeCell ref="A18:P18"/>
    <mergeCell ref="E20:J20"/>
    <mergeCell ref="A28:B28"/>
    <mergeCell ref="A56:B56"/>
    <mergeCell ref="A2:N2"/>
    <mergeCell ref="E4:H4"/>
    <mergeCell ref="A6:K6"/>
    <mergeCell ref="E8:I8"/>
    <mergeCell ref="A10:J10"/>
    <mergeCell ref="E12:J12"/>
    <mergeCell ref="A14:L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C1:Q1003"/>
  <sheetViews>
    <sheetView topLeftCell="C61" workbookViewId="0">
      <selection activeCell="I84" sqref="I84"/>
    </sheetView>
  </sheetViews>
  <sheetFormatPr defaultColWidth="14.42578125" defaultRowHeight="15.75" customHeight="1"/>
  <cols>
    <col min="1" max="1" width="11.28515625" customWidth="1"/>
    <col min="4" max="4" width="19.7109375" customWidth="1"/>
    <col min="7" max="7" width="10.5703125" customWidth="1"/>
    <col min="8" max="8" width="60.42578125" customWidth="1"/>
    <col min="9" max="9" width="16.5703125" customWidth="1"/>
  </cols>
  <sheetData>
    <row r="1" spans="3:9" ht="40.5" customHeight="1">
      <c r="C1" s="83"/>
      <c r="H1" s="84" t="s">
        <v>14</v>
      </c>
    </row>
    <row r="2" spans="3:9" ht="12.75">
      <c r="C2" s="83"/>
    </row>
    <row r="3" spans="3:9" ht="12.75">
      <c r="C3" s="83"/>
    </row>
    <row r="4" spans="3:9" ht="164.25" customHeight="1">
      <c r="C4" s="83"/>
      <c r="H4" s="85" t="s">
        <v>171</v>
      </c>
    </row>
    <row r="5" spans="3:9" ht="12.75">
      <c r="C5" s="83"/>
    </row>
    <row r="6" spans="3:9">
      <c r="C6" s="83"/>
      <c r="H6" s="86" t="s">
        <v>172</v>
      </c>
      <c r="I6" s="13" t="s">
        <v>173</v>
      </c>
    </row>
    <row r="7" spans="3:9" ht="12.75">
      <c r="C7" s="83"/>
    </row>
    <row r="8" spans="3:9" ht="12.75">
      <c r="C8" s="83"/>
    </row>
    <row r="9" spans="3:9" ht="15">
      <c r="C9" s="87" t="s">
        <v>174</v>
      </c>
      <c r="D9" s="87" t="s">
        <v>175</v>
      </c>
    </row>
    <row r="10" spans="3:9" ht="12.75">
      <c r="C10" s="88" t="s">
        <v>176</v>
      </c>
      <c r="D10" s="89">
        <v>0</v>
      </c>
    </row>
    <row r="11" spans="3:9" ht="12.75">
      <c r="C11" s="88" t="s">
        <v>177</v>
      </c>
      <c r="D11" s="89">
        <v>0</v>
      </c>
    </row>
    <row r="12" spans="3:9" ht="12.75">
      <c r="C12" s="88" t="s">
        <v>178</v>
      </c>
      <c r="D12" s="90">
        <v>0.3</v>
      </c>
    </row>
    <row r="13" spans="3:9" ht="12.75">
      <c r="C13" s="88" t="s">
        <v>179</v>
      </c>
      <c r="D13" s="90">
        <v>0.3</v>
      </c>
    </row>
    <row r="14" spans="3:9" ht="12.75">
      <c r="C14" s="88" t="s">
        <v>180</v>
      </c>
      <c r="D14" s="90">
        <v>0.12</v>
      </c>
    </row>
    <row r="15" spans="3:9" ht="12.75">
      <c r="C15" s="88" t="s">
        <v>181</v>
      </c>
      <c r="D15" s="90">
        <v>0.3</v>
      </c>
    </row>
    <row r="16" spans="3:9" ht="12.75">
      <c r="C16" s="88" t="s">
        <v>182</v>
      </c>
      <c r="D16" s="90">
        <v>0.3</v>
      </c>
    </row>
    <row r="17" spans="3:17" ht="12.75">
      <c r="C17" s="88" t="s">
        <v>183</v>
      </c>
      <c r="D17" s="90">
        <v>0.2</v>
      </c>
    </row>
    <row r="18" spans="3:17" ht="12.75">
      <c r="C18" s="88" t="s">
        <v>184</v>
      </c>
      <c r="D18" s="90">
        <v>0.1</v>
      </c>
    </row>
    <row r="19" spans="3:17" ht="12.75">
      <c r="C19" s="88" t="s">
        <v>185</v>
      </c>
      <c r="D19" s="90">
        <v>0.25</v>
      </c>
    </row>
    <row r="20" spans="3:17" ht="12.75">
      <c r="C20" s="91"/>
      <c r="D20" s="92"/>
    </row>
    <row r="21" spans="3:17" ht="70.5" customHeight="1">
      <c r="C21" s="91"/>
      <c r="D21" s="92"/>
    </row>
    <row r="22" spans="3:17" ht="18" customHeight="1">
      <c r="C22" s="91"/>
      <c r="D22" s="92"/>
      <c r="H22" s="86" t="s">
        <v>186</v>
      </c>
      <c r="I22" s="13" t="s">
        <v>173</v>
      </c>
    </row>
    <row r="23" spans="3:17" ht="12.75">
      <c r="C23" s="91"/>
      <c r="D23" s="92"/>
    </row>
    <row r="24" spans="3:17" ht="12.75">
      <c r="C24" s="83"/>
    </row>
    <row r="25" spans="3:17" ht="12.75">
      <c r="C25" s="83"/>
      <c r="F25" s="93"/>
      <c r="G25" s="93"/>
      <c r="H25" s="93"/>
      <c r="I25" s="93"/>
      <c r="J25" s="93"/>
      <c r="K25" s="93"/>
      <c r="L25" s="93"/>
      <c r="M25" s="93"/>
      <c r="N25" s="93"/>
      <c r="O25" s="93"/>
      <c r="P25" s="93"/>
      <c r="Q25" s="93"/>
    </row>
    <row r="26" spans="3:17" ht="15">
      <c r="C26" s="87" t="s">
        <v>174</v>
      </c>
      <c r="D26" s="87" t="s">
        <v>187</v>
      </c>
    </row>
    <row r="27" spans="3:17" ht="12.75">
      <c r="C27" s="88" t="s">
        <v>176</v>
      </c>
      <c r="D27" s="89">
        <v>0</v>
      </c>
    </row>
    <row r="28" spans="3:17" ht="12.75">
      <c r="C28" s="88" t="s">
        <v>177</v>
      </c>
      <c r="D28" s="89">
        <v>0</v>
      </c>
    </row>
    <row r="29" spans="3:17" ht="12.75">
      <c r="C29" s="88" t="s">
        <v>178</v>
      </c>
      <c r="D29" s="89">
        <v>0.11</v>
      </c>
    </row>
    <row r="30" spans="3:17" ht="12.75">
      <c r="C30" s="88" t="s">
        <v>179</v>
      </c>
      <c r="D30" s="89">
        <v>0.14000000000000001</v>
      </c>
    </row>
    <row r="31" spans="3:17" ht="12.75">
      <c r="C31" s="88" t="s">
        <v>180</v>
      </c>
      <c r="D31" s="89">
        <v>0.3</v>
      </c>
    </row>
    <row r="32" spans="3:17" ht="12.75">
      <c r="C32" s="88" t="s">
        <v>181</v>
      </c>
      <c r="D32" s="89">
        <v>0.22</v>
      </c>
    </row>
    <row r="33" spans="3:9" ht="12.75">
      <c r="C33" s="88" t="s">
        <v>182</v>
      </c>
      <c r="D33" s="89">
        <v>0.16</v>
      </c>
    </row>
    <row r="34" spans="3:9" ht="12.75">
      <c r="C34" s="88" t="s">
        <v>183</v>
      </c>
      <c r="D34" s="89">
        <v>0.11</v>
      </c>
    </row>
    <row r="35" spans="3:9" ht="12.75">
      <c r="C35" s="88" t="s">
        <v>184</v>
      </c>
      <c r="D35" s="89">
        <v>0.21</v>
      </c>
    </row>
    <row r="36" spans="3:9" ht="12.75">
      <c r="C36" s="88" t="s">
        <v>185</v>
      </c>
      <c r="D36" s="89">
        <v>0.1</v>
      </c>
    </row>
    <row r="37" spans="3:9" ht="12.75">
      <c r="C37" s="94"/>
      <c r="D37" s="17"/>
    </row>
    <row r="38" spans="3:9" ht="69" customHeight="1">
      <c r="C38" s="83"/>
      <c r="H38" s="86" t="s">
        <v>188</v>
      </c>
      <c r="I38" s="13" t="s">
        <v>173</v>
      </c>
    </row>
    <row r="39" spans="3:9" ht="12.75">
      <c r="C39" s="83"/>
    </row>
    <row r="40" spans="3:9" ht="12.75">
      <c r="C40" s="83"/>
    </row>
    <row r="41" spans="3:9" ht="12.75">
      <c r="C41" s="83"/>
    </row>
    <row r="42" spans="3:9" ht="15">
      <c r="C42" s="87" t="s">
        <v>174</v>
      </c>
      <c r="D42" s="87" t="s">
        <v>189</v>
      </c>
    </row>
    <row r="43" spans="3:9" ht="12.75">
      <c r="C43" s="88" t="s">
        <v>176</v>
      </c>
      <c r="D43" s="89">
        <v>-0.46829999999999999</v>
      </c>
    </row>
    <row r="44" spans="3:9" ht="12.75">
      <c r="C44" s="88" t="s">
        <v>177</v>
      </c>
      <c r="D44" s="89">
        <v>-1.52E-2</v>
      </c>
    </row>
    <row r="45" spans="3:9" ht="12.75">
      <c r="C45" s="88" t="s">
        <v>178</v>
      </c>
      <c r="D45" s="89">
        <v>0.1144</v>
      </c>
    </row>
    <row r="46" spans="3:9" ht="12.75">
      <c r="C46" s="88" t="s">
        <v>179</v>
      </c>
      <c r="D46" s="89">
        <v>0.1033</v>
      </c>
    </row>
    <row r="47" spans="3:9" ht="12.75">
      <c r="C47" s="88" t="s">
        <v>180</v>
      </c>
      <c r="D47" s="89">
        <v>3.4099999999999998E-2</v>
      </c>
    </row>
    <row r="48" spans="3:9" ht="12.75">
      <c r="C48" s="88" t="s">
        <v>181</v>
      </c>
      <c r="D48" s="89">
        <v>-2.92E-2</v>
      </c>
    </row>
    <row r="49" spans="3:9" ht="12.75">
      <c r="C49" s="88" t="s">
        <v>182</v>
      </c>
      <c r="D49" s="89">
        <v>0.17249999999999999</v>
      </c>
    </row>
    <row r="50" spans="3:9" ht="12.75">
      <c r="C50" s="88" t="s">
        <v>183</v>
      </c>
      <c r="D50" s="89">
        <v>0.1177</v>
      </c>
    </row>
    <row r="51" spans="3:9" ht="12.75">
      <c r="C51" s="88" t="s">
        <v>184</v>
      </c>
      <c r="D51" s="89">
        <v>0.1172</v>
      </c>
    </row>
    <row r="52" spans="3:9" ht="12.75">
      <c r="C52" s="88" t="s">
        <v>185</v>
      </c>
      <c r="D52" s="89">
        <v>0.20760000000000001</v>
      </c>
    </row>
    <row r="53" spans="3:9" ht="12.75">
      <c r="C53" s="83"/>
    </row>
    <row r="54" spans="3:9" ht="87" customHeight="1">
      <c r="C54" s="83"/>
    </row>
    <row r="55" spans="3:9">
      <c r="C55" s="83"/>
      <c r="H55" s="86" t="s">
        <v>190</v>
      </c>
      <c r="I55" s="13" t="s">
        <v>173</v>
      </c>
    </row>
    <row r="56" spans="3:9" ht="12.75">
      <c r="C56" s="83"/>
    </row>
    <row r="57" spans="3:9" ht="12.75">
      <c r="C57" s="83"/>
    </row>
    <row r="58" spans="3:9" ht="12.75">
      <c r="C58" s="83"/>
    </row>
    <row r="59" spans="3:9" ht="15">
      <c r="C59" s="87" t="s">
        <v>174</v>
      </c>
      <c r="D59" s="87" t="s">
        <v>191</v>
      </c>
    </row>
    <row r="60" spans="3:9" ht="12.75">
      <c r="C60" s="88" t="s">
        <v>176</v>
      </c>
      <c r="D60" s="95">
        <v>0</v>
      </c>
    </row>
    <row r="61" spans="3:9" ht="12.75">
      <c r="C61" s="88" t="s">
        <v>177</v>
      </c>
      <c r="D61" s="95">
        <v>0</v>
      </c>
    </row>
    <row r="62" spans="3:9" ht="12.75">
      <c r="C62" s="88" t="s">
        <v>178</v>
      </c>
      <c r="D62" s="95">
        <v>0</v>
      </c>
    </row>
    <row r="63" spans="3:9" ht="12.75">
      <c r="C63" s="88" t="s">
        <v>179</v>
      </c>
      <c r="D63" s="95">
        <v>0</v>
      </c>
    </row>
    <row r="64" spans="3:9" ht="12.75">
      <c r="C64" s="88" t="s">
        <v>180</v>
      </c>
      <c r="D64" s="95">
        <v>0</v>
      </c>
    </row>
    <row r="65" spans="3:9" ht="12.75">
      <c r="C65" s="88" t="s">
        <v>181</v>
      </c>
      <c r="D65" s="95">
        <v>0</v>
      </c>
    </row>
    <row r="66" spans="3:9" ht="12.75">
      <c r="C66" s="88" t="s">
        <v>182</v>
      </c>
      <c r="D66" s="95">
        <v>0</v>
      </c>
    </row>
    <row r="67" spans="3:9" ht="12.75">
      <c r="C67" s="88" t="s">
        <v>183</v>
      </c>
      <c r="D67" s="95">
        <v>0</v>
      </c>
    </row>
    <row r="68" spans="3:9" ht="12.75">
      <c r="C68" s="88" t="s">
        <v>184</v>
      </c>
      <c r="D68" s="95">
        <v>0</v>
      </c>
    </row>
    <row r="69" spans="3:9" ht="12.75">
      <c r="C69" s="88" t="s">
        <v>185</v>
      </c>
      <c r="D69" s="95">
        <v>0</v>
      </c>
    </row>
    <row r="70" spans="3:9" ht="12.75">
      <c r="C70" s="88" t="s">
        <v>192</v>
      </c>
      <c r="D70" s="95">
        <f>SUM(D60:D69)</f>
        <v>0</v>
      </c>
    </row>
    <row r="71" spans="3:9" ht="12.75">
      <c r="C71" s="83"/>
    </row>
    <row r="72" spans="3:9" ht="12.75">
      <c r="C72" s="83"/>
    </row>
    <row r="73" spans="3:9">
      <c r="C73" s="83"/>
      <c r="H73" s="86" t="s">
        <v>193</v>
      </c>
      <c r="I73" s="13" t="s">
        <v>173</v>
      </c>
    </row>
    <row r="74" spans="3:9" ht="12.75">
      <c r="C74" s="83"/>
    </row>
    <row r="75" spans="3:9" ht="12.75">
      <c r="C75" s="83"/>
    </row>
    <row r="76" spans="3:9" ht="12.75">
      <c r="C76" s="83"/>
    </row>
    <row r="77" spans="3:9" ht="15">
      <c r="C77" s="87" t="s">
        <v>174</v>
      </c>
      <c r="D77" s="87" t="s">
        <v>194</v>
      </c>
    </row>
    <row r="78" spans="3:9" ht="12.75">
      <c r="C78" s="88" t="s">
        <v>176</v>
      </c>
      <c r="D78" s="96">
        <f>'49-Harsha-2'!$M$121+'49-Harsha-2'!$M$131+'49-Harsha-2'!$M$142+'49-Harsha-2'!$M$143</f>
        <v>344</v>
      </c>
    </row>
    <row r="79" spans="3:9" ht="12.75">
      <c r="C79" s="88" t="s">
        <v>177</v>
      </c>
      <c r="D79" s="96">
        <f>'49-Harsha-2'!$L$121+'49-Harsha-2'!$L$131+'49-Harsha-2'!$L$142+'49-Harsha-2'!$L$143</f>
        <v>142</v>
      </c>
    </row>
    <row r="80" spans="3:9" ht="12.75">
      <c r="C80" s="88" t="s">
        <v>178</v>
      </c>
      <c r="D80" s="96">
        <f>'49-Harsha-2'!$K$121+'49-Harsha-2'!$K$131+'49-Harsha-2'!$K$142+'49-Harsha-2'!$K$143</f>
        <v>105</v>
      </c>
    </row>
    <row r="81" spans="3:4" ht="12.75">
      <c r="C81" s="88" t="s">
        <v>179</v>
      </c>
      <c r="D81" s="96">
        <f>'49-Harsha-2'!$J$121+'49-Harsha-2'!$J$131+'49-Harsha-2'!$J$142+'49-Harsha-2'!$J$143</f>
        <v>104</v>
      </c>
    </row>
    <row r="82" spans="3:4" ht="12.75">
      <c r="C82" s="88" t="s">
        <v>180</v>
      </c>
      <c r="D82" s="96">
        <f>'49-Harsha-2'!$I$121+'49-Harsha-2'!$I$131+'49-Harsha-2'!$I$142+'49-Harsha-2'!$I$143</f>
        <v>153</v>
      </c>
    </row>
    <row r="83" spans="3:4" ht="12.75">
      <c r="C83" s="88" t="s">
        <v>181</v>
      </c>
      <c r="D83" s="96">
        <f>'49-Harsha-2'!$H$121+'49-Harsha-2'!$H$131+'49-Harsha-2'!$H$142+'49-Harsha-2'!$H$143</f>
        <v>43</v>
      </c>
    </row>
    <row r="84" spans="3:4" ht="12.75">
      <c r="C84" s="88" t="s">
        <v>182</v>
      </c>
      <c r="D84" s="96">
        <f>'49-Harsha-2'!$G$121+'49-Harsha-2'!$G$131+'49-Harsha-2'!$G$142+'49-Harsha-2'!$G$143</f>
        <v>291</v>
      </c>
    </row>
    <row r="85" spans="3:4" ht="12.75">
      <c r="C85" s="88" t="s">
        <v>183</v>
      </c>
      <c r="D85" s="96">
        <f>'49-Harsha-2'!$F$121+'49-Harsha-2'!$F$131+'49-Harsha-2'!$F$142+'49-Harsha-2'!$F$143</f>
        <v>593</v>
      </c>
    </row>
    <row r="86" spans="3:4" ht="12.75">
      <c r="C86" s="88" t="s">
        <v>184</v>
      </c>
      <c r="D86" s="96">
        <f>'49-Harsha-2'!$E$121+'49-Harsha-2'!$E$131+'49-Harsha-2'!$E$142+'49-Harsha-2'!$E$143</f>
        <v>124</v>
      </c>
    </row>
    <row r="87" spans="3:4" ht="12.75">
      <c r="C87" s="88" t="s">
        <v>185</v>
      </c>
      <c r="D87" s="96">
        <f>'49-Harsha-2'!$D$121+'49-Harsha-2'!$D$131+'49-Harsha-2'!$D$142+'49-Harsha-2'!$D$143</f>
        <v>113</v>
      </c>
    </row>
    <row r="88" spans="3:4" ht="12.75">
      <c r="C88" s="83"/>
    </row>
    <row r="89" spans="3:4" ht="12.75">
      <c r="C89" s="83"/>
    </row>
    <row r="90" spans="3:4" ht="12.75">
      <c r="C90" s="83"/>
    </row>
    <row r="91" spans="3:4" ht="12.75">
      <c r="C91" s="83"/>
    </row>
    <row r="92" spans="3:4" ht="12.75">
      <c r="C92" s="83"/>
    </row>
    <row r="93" spans="3:4" ht="12.75">
      <c r="C93" s="83"/>
    </row>
    <row r="94" spans="3:4" ht="12.75">
      <c r="C94" s="83"/>
    </row>
    <row r="95" spans="3:4" ht="12.75">
      <c r="C95" s="83"/>
    </row>
    <row r="96" spans="3:4" ht="12.75">
      <c r="C96" s="83"/>
    </row>
    <row r="97" spans="3:3" ht="12.75">
      <c r="C97" s="83"/>
    </row>
    <row r="98" spans="3:3" ht="12.75">
      <c r="C98" s="83"/>
    </row>
    <row r="99" spans="3:3" ht="12.75">
      <c r="C99" s="83"/>
    </row>
    <row r="100" spans="3:3" ht="12.75">
      <c r="C100" s="83"/>
    </row>
    <row r="101" spans="3:3" ht="12.75">
      <c r="C101" s="83"/>
    </row>
    <row r="102" spans="3:3" ht="12.75">
      <c r="C102" s="83"/>
    </row>
    <row r="103" spans="3:3" ht="12.75">
      <c r="C103" s="83"/>
    </row>
    <row r="104" spans="3:3" ht="12.75">
      <c r="C104" s="83"/>
    </row>
    <row r="105" spans="3:3" ht="12.75">
      <c r="C105" s="83"/>
    </row>
    <row r="106" spans="3:3" ht="12.75">
      <c r="C106" s="83"/>
    </row>
    <row r="107" spans="3:3" ht="12.75">
      <c r="C107" s="83"/>
    </row>
    <row r="108" spans="3:3" ht="12.75">
      <c r="C108" s="83"/>
    </row>
    <row r="109" spans="3:3" ht="12.75">
      <c r="C109" s="83"/>
    </row>
    <row r="110" spans="3:3" ht="12.75">
      <c r="C110" s="83"/>
    </row>
    <row r="111" spans="3:3" ht="12.75">
      <c r="C111" s="83"/>
    </row>
    <row r="112" spans="3:3" ht="12.75">
      <c r="C112" s="83"/>
    </row>
    <row r="113" spans="3:3" ht="12.75">
      <c r="C113" s="83"/>
    </row>
    <row r="114" spans="3:3" ht="12.75">
      <c r="C114" s="83"/>
    </row>
    <row r="115" spans="3:3" ht="12.75">
      <c r="C115" s="83"/>
    </row>
    <row r="116" spans="3:3" ht="12.75">
      <c r="C116" s="83"/>
    </row>
    <row r="117" spans="3:3" ht="12.75">
      <c r="C117" s="83"/>
    </row>
    <row r="118" spans="3:3" ht="12.75">
      <c r="C118" s="83"/>
    </row>
    <row r="119" spans="3:3" ht="12.75">
      <c r="C119" s="83"/>
    </row>
    <row r="120" spans="3:3" ht="12.75">
      <c r="C120" s="83"/>
    </row>
    <row r="121" spans="3:3" ht="12.75">
      <c r="C121" s="83"/>
    </row>
    <row r="122" spans="3:3" ht="12.75">
      <c r="C122" s="83"/>
    </row>
    <row r="123" spans="3:3" ht="12.75">
      <c r="C123" s="83"/>
    </row>
    <row r="124" spans="3:3" ht="12.75">
      <c r="C124" s="83"/>
    </row>
    <row r="125" spans="3:3" ht="12.75">
      <c r="C125" s="83"/>
    </row>
    <row r="126" spans="3:3" ht="12.75">
      <c r="C126" s="83"/>
    </row>
    <row r="127" spans="3:3" ht="12.75">
      <c r="C127" s="83"/>
    </row>
    <row r="128" spans="3:3" ht="12.75">
      <c r="C128" s="83"/>
    </row>
    <row r="129" spans="3:3" ht="12.75">
      <c r="C129" s="83"/>
    </row>
    <row r="130" spans="3:3" ht="12.75">
      <c r="C130" s="83"/>
    </row>
    <row r="131" spans="3:3" ht="12.75">
      <c r="C131" s="83"/>
    </row>
    <row r="132" spans="3:3" ht="12.75">
      <c r="C132" s="83"/>
    </row>
    <row r="133" spans="3:3" ht="12.75">
      <c r="C133" s="83"/>
    </row>
    <row r="134" spans="3:3" ht="12.75">
      <c r="C134" s="83"/>
    </row>
    <row r="135" spans="3:3" ht="12.75">
      <c r="C135" s="83"/>
    </row>
    <row r="136" spans="3:3" ht="12.75">
      <c r="C136" s="83"/>
    </row>
    <row r="137" spans="3:3" ht="12.75">
      <c r="C137" s="83"/>
    </row>
    <row r="138" spans="3:3" ht="12.75">
      <c r="C138" s="83"/>
    </row>
    <row r="139" spans="3:3" ht="12.75">
      <c r="C139" s="83"/>
    </row>
    <row r="140" spans="3:3" ht="12.75">
      <c r="C140" s="83"/>
    </row>
    <row r="141" spans="3:3" ht="12.75">
      <c r="C141" s="83"/>
    </row>
    <row r="142" spans="3:3" ht="12.75">
      <c r="C142" s="83"/>
    </row>
    <row r="143" spans="3:3" ht="12.75">
      <c r="C143" s="83"/>
    </row>
    <row r="144" spans="3:3" ht="12.75">
      <c r="C144" s="83"/>
    </row>
    <row r="145" spans="3:3" ht="12.75">
      <c r="C145" s="83"/>
    </row>
    <row r="146" spans="3:3" ht="12.75">
      <c r="C146" s="83"/>
    </row>
    <row r="147" spans="3:3" ht="12.75">
      <c r="C147" s="83"/>
    </row>
    <row r="148" spans="3:3" ht="12.75">
      <c r="C148" s="83"/>
    </row>
    <row r="149" spans="3:3" ht="12.75">
      <c r="C149" s="83"/>
    </row>
    <row r="150" spans="3:3" ht="12.75">
      <c r="C150" s="83"/>
    </row>
    <row r="151" spans="3:3" ht="12.75">
      <c r="C151" s="83"/>
    </row>
    <row r="152" spans="3:3" ht="12.75">
      <c r="C152" s="83"/>
    </row>
    <row r="153" spans="3:3" ht="12.75">
      <c r="C153" s="83"/>
    </row>
    <row r="154" spans="3:3" ht="12.75">
      <c r="C154" s="83"/>
    </row>
    <row r="155" spans="3:3" ht="12.75">
      <c r="C155" s="83"/>
    </row>
    <row r="156" spans="3:3" ht="12.75">
      <c r="C156" s="83"/>
    </row>
    <row r="157" spans="3:3" ht="12.75">
      <c r="C157" s="83"/>
    </row>
    <row r="158" spans="3:3" ht="12.75">
      <c r="C158" s="83"/>
    </row>
    <row r="159" spans="3:3" ht="12.75">
      <c r="C159" s="83"/>
    </row>
    <row r="160" spans="3:3" ht="12.75">
      <c r="C160" s="83"/>
    </row>
    <row r="161" spans="3:3" ht="12.75">
      <c r="C161" s="83"/>
    </row>
    <row r="162" spans="3:3" ht="12.75">
      <c r="C162" s="83"/>
    </row>
    <row r="163" spans="3:3" ht="12.75">
      <c r="C163" s="83"/>
    </row>
    <row r="164" spans="3:3" ht="12.75">
      <c r="C164" s="83"/>
    </row>
    <row r="165" spans="3:3" ht="12.75">
      <c r="C165" s="83"/>
    </row>
    <row r="166" spans="3:3" ht="12.75">
      <c r="C166" s="83"/>
    </row>
    <row r="167" spans="3:3" ht="12.75">
      <c r="C167" s="83"/>
    </row>
    <row r="168" spans="3:3" ht="12.75">
      <c r="C168" s="83"/>
    </row>
    <row r="169" spans="3:3" ht="12.75">
      <c r="C169" s="83"/>
    </row>
    <row r="170" spans="3:3" ht="12.75">
      <c r="C170" s="83"/>
    </row>
    <row r="171" spans="3:3" ht="12.75">
      <c r="C171" s="83"/>
    </row>
    <row r="172" spans="3:3" ht="12.75">
      <c r="C172" s="83"/>
    </row>
    <row r="173" spans="3:3" ht="12.75">
      <c r="C173" s="83"/>
    </row>
    <row r="174" spans="3:3" ht="12.75">
      <c r="C174" s="83"/>
    </row>
    <row r="175" spans="3:3" ht="12.75">
      <c r="C175" s="83"/>
    </row>
    <row r="176" spans="3:3" ht="12.75">
      <c r="C176" s="83"/>
    </row>
    <row r="177" spans="3:3" ht="12.75">
      <c r="C177" s="83"/>
    </row>
    <row r="178" spans="3:3" ht="12.75">
      <c r="C178" s="83"/>
    </row>
    <row r="179" spans="3:3" ht="12.75">
      <c r="C179" s="83"/>
    </row>
    <row r="180" spans="3:3" ht="12.75">
      <c r="C180" s="83"/>
    </row>
    <row r="181" spans="3:3" ht="12.75">
      <c r="C181" s="83"/>
    </row>
    <row r="182" spans="3:3" ht="12.75">
      <c r="C182" s="83"/>
    </row>
    <row r="183" spans="3:3" ht="12.75">
      <c r="C183" s="83"/>
    </row>
    <row r="184" spans="3:3" ht="12.75">
      <c r="C184" s="83"/>
    </row>
    <row r="185" spans="3:3" ht="12.75">
      <c r="C185" s="83"/>
    </row>
    <row r="186" spans="3:3" ht="12.75">
      <c r="C186" s="83"/>
    </row>
    <row r="187" spans="3:3" ht="12.75">
      <c r="C187" s="83"/>
    </row>
    <row r="188" spans="3:3" ht="12.75">
      <c r="C188" s="83"/>
    </row>
    <row r="189" spans="3:3" ht="12.75">
      <c r="C189" s="83"/>
    </row>
    <row r="190" spans="3:3" ht="12.75">
      <c r="C190" s="83"/>
    </row>
    <row r="191" spans="3:3" ht="12.75">
      <c r="C191" s="83"/>
    </row>
    <row r="192" spans="3:3" ht="12.75">
      <c r="C192" s="83"/>
    </row>
    <row r="193" spans="3:3" ht="12.75">
      <c r="C193" s="83"/>
    </row>
    <row r="194" spans="3:3" ht="12.75">
      <c r="C194" s="83"/>
    </row>
    <row r="195" spans="3:3" ht="12.75">
      <c r="C195" s="83"/>
    </row>
    <row r="196" spans="3:3" ht="12.75">
      <c r="C196" s="83"/>
    </row>
    <row r="197" spans="3:3" ht="12.75">
      <c r="C197" s="83"/>
    </row>
    <row r="198" spans="3:3" ht="12.75">
      <c r="C198" s="83"/>
    </row>
    <row r="199" spans="3:3" ht="12.75">
      <c r="C199" s="83"/>
    </row>
    <row r="200" spans="3:3" ht="12.75">
      <c r="C200" s="83"/>
    </row>
    <row r="201" spans="3:3" ht="12.75">
      <c r="C201" s="83"/>
    </row>
    <row r="202" spans="3:3" ht="12.75">
      <c r="C202" s="83"/>
    </row>
    <row r="203" spans="3:3" ht="12.75">
      <c r="C203" s="83"/>
    </row>
    <row r="204" spans="3:3" ht="12.75">
      <c r="C204" s="83"/>
    </row>
    <row r="205" spans="3:3" ht="12.75">
      <c r="C205" s="83"/>
    </row>
    <row r="206" spans="3:3" ht="12.75">
      <c r="C206" s="83"/>
    </row>
    <row r="207" spans="3:3" ht="12.75">
      <c r="C207" s="83"/>
    </row>
    <row r="208" spans="3:3" ht="12.75">
      <c r="C208" s="83"/>
    </row>
    <row r="209" spans="3:3" ht="12.75">
      <c r="C209" s="83"/>
    </row>
    <row r="210" spans="3:3" ht="12.75">
      <c r="C210" s="83"/>
    </row>
    <row r="211" spans="3:3" ht="12.75">
      <c r="C211" s="83"/>
    </row>
    <row r="212" spans="3:3" ht="12.75">
      <c r="C212" s="83"/>
    </row>
    <row r="213" spans="3:3" ht="12.75">
      <c r="C213" s="83"/>
    </row>
    <row r="214" spans="3:3" ht="12.75">
      <c r="C214" s="83"/>
    </row>
    <row r="215" spans="3:3" ht="12.75">
      <c r="C215" s="83"/>
    </row>
    <row r="216" spans="3:3" ht="12.75">
      <c r="C216" s="83"/>
    </row>
    <row r="217" spans="3:3" ht="12.75">
      <c r="C217" s="83"/>
    </row>
    <row r="218" spans="3:3" ht="12.75">
      <c r="C218" s="83"/>
    </row>
    <row r="219" spans="3:3" ht="12.75">
      <c r="C219" s="83"/>
    </row>
    <row r="220" spans="3:3" ht="12.75">
      <c r="C220" s="83"/>
    </row>
    <row r="221" spans="3:3" ht="12.75">
      <c r="C221" s="83"/>
    </row>
    <row r="222" spans="3:3" ht="12.75">
      <c r="C222" s="83"/>
    </row>
    <row r="223" spans="3:3" ht="12.75">
      <c r="C223" s="83"/>
    </row>
    <row r="224" spans="3:3" ht="12.75">
      <c r="C224" s="83"/>
    </row>
    <row r="225" spans="3:3" ht="12.75">
      <c r="C225" s="83"/>
    </row>
    <row r="226" spans="3:3" ht="12.75">
      <c r="C226" s="83"/>
    </row>
    <row r="227" spans="3:3" ht="12.75">
      <c r="C227" s="83"/>
    </row>
    <row r="228" spans="3:3" ht="12.75">
      <c r="C228" s="83"/>
    </row>
    <row r="229" spans="3:3" ht="12.75">
      <c r="C229" s="83"/>
    </row>
    <row r="230" spans="3:3" ht="12.75">
      <c r="C230" s="83"/>
    </row>
    <row r="231" spans="3:3" ht="12.75">
      <c r="C231" s="83"/>
    </row>
    <row r="232" spans="3:3" ht="12.75">
      <c r="C232" s="83"/>
    </row>
    <row r="233" spans="3:3" ht="12.75">
      <c r="C233" s="83"/>
    </row>
    <row r="234" spans="3:3" ht="12.75">
      <c r="C234" s="83"/>
    </row>
    <row r="235" spans="3:3" ht="12.75">
      <c r="C235" s="83"/>
    </row>
    <row r="236" spans="3:3" ht="12.75">
      <c r="C236" s="83"/>
    </row>
    <row r="237" spans="3:3" ht="12.75">
      <c r="C237" s="83"/>
    </row>
    <row r="238" spans="3:3" ht="12.75">
      <c r="C238" s="83"/>
    </row>
    <row r="239" spans="3:3" ht="12.75">
      <c r="C239" s="83"/>
    </row>
    <row r="240" spans="3:3" ht="12.75">
      <c r="C240" s="83"/>
    </row>
    <row r="241" spans="3:3" ht="12.75">
      <c r="C241" s="83"/>
    </row>
    <row r="242" spans="3:3" ht="12.75">
      <c r="C242" s="83"/>
    </row>
    <row r="243" spans="3:3" ht="12.75">
      <c r="C243" s="83"/>
    </row>
    <row r="244" spans="3:3" ht="12.75">
      <c r="C244" s="83"/>
    </row>
    <row r="245" spans="3:3" ht="12.75">
      <c r="C245" s="83"/>
    </row>
    <row r="246" spans="3:3" ht="12.75">
      <c r="C246" s="83"/>
    </row>
    <row r="247" spans="3:3" ht="12.75">
      <c r="C247" s="83"/>
    </row>
    <row r="248" spans="3:3" ht="12.75">
      <c r="C248" s="83"/>
    </row>
    <row r="249" spans="3:3" ht="12.75">
      <c r="C249" s="83"/>
    </row>
    <row r="250" spans="3:3" ht="12.75">
      <c r="C250" s="83"/>
    </row>
    <row r="251" spans="3:3" ht="12.75">
      <c r="C251" s="83"/>
    </row>
    <row r="252" spans="3:3" ht="12.75">
      <c r="C252" s="83"/>
    </row>
    <row r="253" spans="3:3" ht="12.75">
      <c r="C253" s="83"/>
    </row>
    <row r="254" spans="3:3" ht="12.75">
      <c r="C254" s="83"/>
    </row>
    <row r="255" spans="3:3" ht="12.75">
      <c r="C255" s="83"/>
    </row>
    <row r="256" spans="3:3" ht="12.75">
      <c r="C256" s="83"/>
    </row>
    <row r="257" spans="3:3" ht="12.75">
      <c r="C257" s="83"/>
    </row>
    <row r="258" spans="3:3" ht="12.75">
      <c r="C258" s="83"/>
    </row>
    <row r="259" spans="3:3" ht="12.75">
      <c r="C259" s="83"/>
    </row>
    <row r="260" spans="3:3" ht="12.75">
      <c r="C260" s="83"/>
    </row>
    <row r="261" spans="3:3" ht="12.75">
      <c r="C261" s="83"/>
    </row>
    <row r="262" spans="3:3" ht="12.75">
      <c r="C262" s="83"/>
    </row>
    <row r="263" spans="3:3" ht="12.75">
      <c r="C263" s="83"/>
    </row>
    <row r="264" spans="3:3" ht="12.75">
      <c r="C264" s="83"/>
    </row>
    <row r="265" spans="3:3" ht="12.75">
      <c r="C265" s="83"/>
    </row>
    <row r="266" spans="3:3" ht="12.75">
      <c r="C266" s="83"/>
    </row>
    <row r="267" spans="3:3" ht="12.75">
      <c r="C267" s="83"/>
    </row>
    <row r="268" spans="3:3" ht="12.75">
      <c r="C268" s="83"/>
    </row>
    <row r="269" spans="3:3" ht="12.75">
      <c r="C269" s="83"/>
    </row>
    <row r="270" spans="3:3" ht="12.75">
      <c r="C270" s="83"/>
    </row>
    <row r="271" spans="3:3" ht="12.75">
      <c r="C271" s="83"/>
    </row>
    <row r="272" spans="3:3" ht="12.75">
      <c r="C272" s="83"/>
    </row>
    <row r="273" spans="3:3" ht="12.75">
      <c r="C273" s="83"/>
    </row>
    <row r="274" spans="3:3" ht="12.75">
      <c r="C274" s="83"/>
    </row>
    <row r="275" spans="3:3" ht="12.75">
      <c r="C275" s="83"/>
    </row>
    <row r="276" spans="3:3" ht="12.75">
      <c r="C276" s="83"/>
    </row>
    <row r="277" spans="3:3" ht="12.75">
      <c r="C277" s="83"/>
    </row>
    <row r="278" spans="3:3" ht="12.75">
      <c r="C278" s="83"/>
    </row>
    <row r="279" spans="3:3" ht="12.75">
      <c r="C279" s="83"/>
    </row>
    <row r="280" spans="3:3" ht="12.75">
      <c r="C280" s="83"/>
    </row>
    <row r="281" spans="3:3" ht="12.75">
      <c r="C281" s="83"/>
    </row>
    <row r="282" spans="3:3" ht="12.75">
      <c r="C282" s="83"/>
    </row>
    <row r="283" spans="3:3" ht="12.75">
      <c r="C283" s="83"/>
    </row>
    <row r="284" spans="3:3" ht="12.75">
      <c r="C284" s="83"/>
    </row>
    <row r="285" spans="3:3" ht="12.75">
      <c r="C285" s="83"/>
    </row>
    <row r="286" spans="3:3" ht="12.75">
      <c r="C286" s="83"/>
    </row>
    <row r="287" spans="3:3" ht="12.75">
      <c r="C287" s="83"/>
    </row>
    <row r="288" spans="3:3" ht="12.75">
      <c r="C288" s="83"/>
    </row>
    <row r="289" spans="3:3" ht="12.75">
      <c r="C289" s="83"/>
    </row>
    <row r="290" spans="3:3" ht="12.75">
      <c r="C290" s="83"/>
    </row>
    <row r="291" spans="3:3" ht="12.75">
      <c r="C291" s="83"/>
    </row>
    <row r="292" spans="3:3" ht="12.75">
      <c r="C292" s="83"/>
    </row>
    <row r="293" spans="3:3" ht="12.75">
      <c r="C293" s="83"/>
    </row>
    <row r="294" spans="3:3" ht="12.75">
      <c r="C294" s="83"/>
    </row>
    <row r="295" spans="3:3" ht="12.75">
      <c r="C295" s="83"/>
    </row>
    <row r="296" spans="3:3" ht="12.75">
      <c r="C296" s="83"/>
    </row>
    <row r="297" spans="3:3" ht="12.75">
      <c r="C297" s="83"/>
    </row>
    <row r="298" spans="3:3" ht="12.75">
      <c r="C298" s="83"/>
    </row>
    <row r="299" spans="3:3" ht="12.75">
      <c r="C299" s="83"/>
    </row>
    <row r="300" spans="3:3" ht="12.75">
      <c r="C300" s="83"/>
    </row>
    <row r="301" spans="3:3" ht="12.75">
      <c r="C301" s="83"/>
    </row>
    <row r="302" spans="3:3" ht="12.75">
      <c r="C302" s="83"/>
    </row>
    <row r="303" spans="3:3" ht="12.75">
      <c r="C303" s="83"/>
    </row>
    <row r="304" spans="3:3" ht="12.75">
      <c r="C304" s="83"/>
    </row>
    <row r="305" spans="3:3" ht="12.75">
      <c r="C305" s="83"/>
    </row>
    <row r="306" spans="3:3" ht="12.75">
      <c r="C306" s="83"/>
    </row>
    <row r="307" spans="3:3" ht="12.75">
      <c r="C307" s="83"/>
    </row>
    <row r="308" spans="3:3" ht="12.75">
      <c r="C308" s="83"/>
    </row>
    <row r="309" spans="3:3" ht="12.75">
      <c r="C309" s="83"/>
    </row>
    <row r="310" spans="3:3" ht="12.75">
      <c r="C310" s="83"/>
    </row>
    <row r="311" spans="3:3" ht="12.75">
      <c r="C311" s="83"/>
    </row>
    <row r="312" spans="3:3" ht="12.75">
      <c r="C312" s="83"/>
    </row>
    <row r="313" spans="3:3" ht="12.75">
      <c r="C313" s="83"/>
    </row>
    <row r="314" spans="3:3" ht="12.75">
      <c r="C314" s="83"/>
    </row>
    <row r="315" spans="3:3" ht="12.75">
      <c r="C315" s="83"/>
    </row>
    <row r="316" spans="3:3" ht="12.75">
      <c r="C316" s="83"/>
    </row>
    <row r="317" spans="3:3" ht="12.75">
      <c r="C317" s="83"/>
    </row>
    <row r="318" spans="3:3" ht="12.75">
      <c r="C318" s="83"/>
    </row>
    <row r="319" spans="3:3" ht="12.75">
      <c r="C319" s="83"/>
    </row>
    <row r="320" spans="3:3" ht="12.75">
      <c r="C320" s="83"/>
    </row>
    <row r="321" spans="3:3" ht="12.75">
      <c r="C321" s="83"/>
    </row>
    <row r="322" spans="3:3" ht="12.75">
      <c r="C322" s="83"/>
    </row>
    <row r="323" spans="3:3" ht="12.75">
      <c r="C323" s="83"/>
    </row>
    <row r="324" spans="3:3" ht="12.75">
      <c r="C324" s="83"/>
    </row>
    <row r="325" spans="3:3" ht="12.75">
      <c r="C325" s="83"/>
    </row>
    <row r="326" spans="3:3" ht="12.75">
      <c r="C326" s="83"/>
    </row>
    <row r="327" spans="3:3" ht="12.75">
      <c r="C327" s="83"/>
    </row>
    <row r="328" spans="3:3" ht="12.75">
      <c r="C328" s="83"/>
    </row>
    <row r="329" spans="3:3" ht="12.75">
      <c r="C329" s="83"/>
    </row>
    <row r="330" spans="3:3" ht="12.75">
      <c r="C330" s="83"/>
    </row>
    <row r="331" spans="3:3" ht="12.75">
      <c r="C331" s="83"/>
    </row>
    <row r="332" spans="3:3" ht="12.75">
      <c r="C332" s="83"/>
    </row>
    <row r="333" spans="3:3" ht="12.75">
      <c r="C333" s="83"/>
    </row>
    <row r="334" spans="3:3" ht="12.75">
      <c r="C334" s="83"/>
    </row>
    <row r="335" spans="3:3" ht="12.75">
      <c r="C335" s="83"/>
    </row>
    <row r="336" spans="3:3" ht="12.75">
      <c r="C336" s="83"/>
    </row>
    <row r="337" spans="3:3" ht="12.75">
      <c r="C337" s="83"/>
    </row>
    <row r="338" spans="3:3" ht="12.75">
      <c r="C338" s="83"/>
    </row>
    <row r="339" spans="3:3" ht="12.75">
      <c r="C339" s="83"/>
    </row>
    <row r="340" spans="3:3" ht="12.75">
      <c r="C340" s="83"/>
    </row>
    <row r="341" spans="3:3" ht="12.75">
      <c r="C341" s="83"/>
    </row>
    <row r="342" spans="3:3" ht="12.75">
      <c r="C342" s="83"/>
    </row>
    <row r="343" spans="3:3" ht="12.75">
      <c r="C343" s="83"/>
    </row>
    <row r="344" spans="3:3" ht="12.75">
      <c r="C344" s="83"/>
    </row>
    <row r="345" spans="3:3" ht="12.75">
      <c r="C345" s="83"/>
    </row>
    <row r="346" spans="3:3" ht="12.75">
      <c r="C346" s="83"/>
    </row>
    <row r="347" spans="3:3" ht="12.75">
      <c r="C347" s="83"/>
    </row>
    <row r="348" spans="3:3" ht="12.75">
      <c r="C348" s="83"/>
    </row>
    <row r="349" spans="3:3" ht="12.75">
      <c r="C349" s="83"/>
    </row>
    <row r="350" spans="3:3" ht="12.75">
      <c r="C350" s="83"/>
    </row>
    <row r="351" spans="3:3" ht="12.75">
      <c r="C351" s="83"/>
    </row>
    <row r="352" spans="3:3" ht="12.75">
      <c r="C352" s="83"/>
    </row>
    <row r="353" spans="3:3" ht="12.75">
      <c r="C353" s="83"/>
    </row>
    <row r="354" spans="3:3" ht="12.75">
      <c r="C354" s="83"/>
    </row>
    <row r="355" spans="3:3" ht="12.75">
      <c r="C355" s="83"/>
    </row>
    <row r="356" spans="3:3" ht="12.75">
      <c r="C356" s="83"/>
    </row>
    <row r="357" spans="3:3" ht="12.75">
      <c r="C357" s="83"/>
    </row>
    <row r="358" spans="3:3" ht="12.75">
      <c r="C358" s="83"/>
    </row>
    <row r="359" spans="3:3" ht="12.75">
      <c r="C359" s="83"/>
    </row>
    <row r="360" spans="3:3" ht="12.75">
      <c r="C360" s="83"/>
    </row>
    <row r="361" spans="3:3" ht="12.75">
      <c r="C361" s="83"/>
    </row>
    <row r="362" spans="3:3" ht="12.75">
      <c r="C362" s="83"/>
    </row>
    <row r="363" spans="3:3" ht="12.75">
      <c r="C363" s="83"/>
    </row>
    <row r="364" spans="3:3" ht="12.75">
      <c r="C364" s="83"/>
    </row>
    <row r="365" spans="3:3" ht="12.75">
      <c r="C365" s="83"/>
    </row>
    <row r="366" spans="3:3" ht="12.75">
      <c r="C366" s="83"/>
    </row>
    <row r="367" spans="3:3" ht="12.75">
      <c r="C367" s="83"/>
    </row>
    <row r="368" spans="3:3" ht="12.75">
      <c r="C368" s="83"/>
    </row>
    <row r="369" spans="3:3" ht="12.75">
      <c r="C369" s="83"/>
    </row>
    <row r="370" spans="3:3" ht="12.75">
      <c r="C370" s="83"/>
    </row>
    <row r="371" spans="3:3" ht="12.75">
      <c r="C371" s="83"/>
    </row>
    <row r="372" spans="3:3" ht="12.75">
      <c r="C372" s="83"/>
    </row>
    <row r="373" spans="3:3" ht="12.75">
      <c r="C373" s="83"/>
    </row>
    <row r="374" spans="3:3" ht="12.75">
      <c r="C374" s="83"/>
    </row>
    <row r="375" spans="3:3" ht="12.75">
      <c r="C375" s="83"/>
    </row>
    <row r="376" spans="3:3" ht="12.75">
      <c r="C376" s="83"/>
    </row>
    <row r="377" spans="3:3" ht="12.75">
      <c r="C377" s="83"/>
    </row>
    <row r="378" spans="3:3" ht="12.75">
      <c r="C378" s="83"/>
    </row>
    <row r="379" spans="3:3" ht="12.75">
      <c r="C379" s="83"/>
    </row>
    <row r="380" spans="3:3" ht="12.75">
      <c r="C380" s="83"/>
    </row>
    <row r="381" spans="3:3" ht="12.75">
      <c r="C381" s="83"/>
    </row>
    <row r="382" spans="3:3" ht="12.75">
      <c r="C382" s="83"/>
    </row>
    <row r="383" spans="3:3" ht="12.75">
      <c r="C383" s="83"/>
    </row>
    <row r="384" spans="3:3" ht="12.75">
      <c r="C384" s="83"/>
    </row>
    <row r="385" spans="3:3" ht="12.75">
      <c r="C385" s="83"/>
    </row>
    <row r="386" spans="3:3" ht="12.75">
      <c r="C386" s="83"/>
    </row>
    <row r="387" spans="3:3" ht="12.75">
      <c r="C387" s="83"/>
    </row>
    <row r="388" spans="3:3" ht="12.75">
      <c r="C388" s="83"/>
    </row>
    <row r="389" spans="3:3" ht="12.75">
      <c r="C389" s="83"/>
    </row>
    <row r="390" spans="3:3" ht="12.75">
      <c r="C390" s="83"/>
    </row>
    <row r="391" spans="3:3" ht="12.75">
      <c r="C391" s="83"/>
    </row>
    <row r="392" spans="3:3" ht="12.75">
      <c r="C392" s="83"/>
    </row>
    <row r="393" spans="3:3" ht="12.75">
      <c r="C393" s="83"/>
    </row>
    <row r="394" spans="3:3" ht="12.75">
      <c r="C394" s="83"/>
    </row>
    <row r="395" spans="3:3" ht="12.75">
      <c r="C395" s="83"/>
    </row>
    <row r="396" spans="3:3" ht="12.75">
      <c r="C396" s="83"/>
    </row>
    <row r="397" spans="3:3" ht="12.75">
      <c r="C397" s="83"/>
    </row>
    <row r="398" spans="3:3" ht="12.75">
      <c r="C398" s="83"/>
    </row>
    <row r="399" spans="3:3" ht="12.75">
      <c r="C399" s="83"/>
    </row>
    <row r="400" spans="3:3" ht="12.75">
      <c r="C400" s="83"/>
    </row>
    <row r="401" spans="3:3" ht="12.75">
      <c r="C401" s="83"/>
    </row>
    <row r="402" spans="3:3" ht="12.75">
      <c r="C402" s="83"/>
    </row>
    <row r="403" spans="3:3" ht="12.75">
      <c r="C403" s="83"/>
    </row>
    <row r="404" spans="3:3" ht="12.75">
      <c r="C404" s="83"/>
    </row>
    <row r="405" spans="3:3" ht="12.75">
      <c r="C405" s="83"/>
    </row>
    <row r="406" spans="3:3" ht="12.75">
      <c r="C406" s="83"/>
    </row>
    <row r="407" spans="3:3" ht="12.75">
      <c r="C407" s="83"/>
    </row>
    <row r="408" spans="3:3" ht="12.75">
      <c r="C408" s="83"/>
    </row>
    <row r="409" spans="3:3" ht="12.75">
      <c r="C409" s="83"/>
    </row>
    <row r="410" spans="3:3" ht="12.75">
      <c r="C410" s="83"/>
    </row>
    <row r="411" spans="3:3" ht="12.75">
      <c r="C411" s="83"/>
    </row>
    <row r="412" spans="3:3" ht="12.75">
      <c r="C412" s="83"/>
    </row>
    <row r="413" spans="3:3" ht="12.75">
      <c r="C413" s="83"/>
    </row>
    <row r="414" spans="3:3" ht="12.75">
      <c r="C414" s="83"/>
    </row>
    <row r="415" spans="3:3" ht="12.75">
      <c r="C415" s="83"/>
    </row>
    <row r="416" spans="3:3" ht="12.75">
      <c r="C416" s="83"/>
    </row>
    <row r="417" spans="3:3" ht="12.75">
      <c r="C417" s="83"/>
    </row>
    <row r="418" spans="3:3" ht="12.75">
      <c r="C418" s="83"/>
    </row>
    <row r="419" spans="3:3" ht="12.75">
      <c r="C419" s="83"/>
    </row>
    <row r="420" spans="3:3" ht="12.75">
      <c r="C420" s="83"/>
    </row>
    <row r="421" spans="3:3" ht="12.75">
      <c r="C421" s="83"/>
    </row>
    <row r="422" spans="3:3" ht="12.75">
      <c r="C422" s="83"/>
    </row>
    <row r="423" spans="3:3" ht="12.75">
      <c r="C423" s="83"/>
    </row>
    <row r="424" spans="3:3" ht="12.75">
      <c r="C424" s="83"/>
    </row>
    <row r="425" spans="3:3" ht="12.75">
      <c r="C425" s="83"/>
    </row>
    <row r="426" spans="3:3" ht="12.75">
      <c r="C426" s="83"/>
    </row>
    <row r="427" spans="3:3" ht="12.75">
      <c r="C427" s="83"/>
    </row>
    <row r="428" spans="3:3" ht="12.75">
      <c r="C428" s="83"/>
    </row>
    <row r="429" spans="3:3" ht="12.75">
      <c r="C429" s="83"/>
    </row>
    <row r="430" spans="3:3" ht="12.75">
      <c r="C430" s="83"/>
    </row>
    <row r="431" spans="3:3" ht="12.75">
      <c r="C431" s="83"/>
    </row>
    <row r="432" spans="3:3" ht="12.75">
      <c r="C432" s="83"/>
    </row>
    <row r="433" spans="3:3" ht="12.75">
      <c r="C433" s="83"/>
    </row>
    <row r="434" spans="3:3" ht="12.75">
      <c r="C434" s="83"/>
    </row>
    <row r="435" spans="3:3" ht="12.75">
      <c r="C435" s="83"/>
    </row>
    <row r="436" spans="3:3" ht="12.75">
      <c r="C436" s="83"/>
    </row>
    <row r="437" spans="3:3" ht="12.75">
      <c r="C437" s="83"/>
    </row>
    <row r="438" spans="3:3" ht="12.75">
      <c r="C438" s="83"/>
    </row>
    <row r="439" spans="3:3" ht="12.75">
      <c r="C439" s="83"/>
    </row>
    <row r="440" spans="3:3" ht="12.75">
      <c r="C440" s="83"/>
    </row>
    <row r="441" spans="3:3" ht="12.75">
      <c r="C441" s="83"/>
    </row>
    <row r="442" spans="3:3" ht="12.75">
      <c r="C442" s="83"/>
    </row>
    <row r="443" spans="3:3" ht="12.75">
      <c r="C443" s="83"/>
    </row>
    <row r="444" spans="3:3" ht="12.75">
      <c r="C444" s="83"/>
    </row>
    <row r="445" spans="3:3" ht="12.75">
      <c r="C445" s="83"/>
    </row>
    <row r="446" spans="3:3" ht="12.75">
      <c r="C446" s="83"/>
    </row>
    <row r="447" spans="3:3" ht="12.75">
      <c r="C447" s="83"/>
    </row>
    <row r="448" spans="3:3" ht="12.75">
      <c r="C448" s="83"/>
    </row>
    <row r="449" spans="3:3" ht="12.75">
      <c r="C449" s="83"/>
    </row>
    <row r="450" spans="3:3" ht="12.75">
      <c r="C450" s="83"/>
    </row>
    <row r="451" spans="3:3" ht="12.75">
      <c r="C451" s="83"/>
    </row>
    <row r="452" spans="3:3" ht="12.75">
      <c r="C452" s="83"/>
    </row>
    <row r="453" spans="3:3" ht="12.75">
      <c r="C453" s="83"/>
    </row>
    <row r="454" spans="3:3" ht="12.75">
      <c r="C454" s="83"/>
    </row>
    <row r="455" spans="3:3" ht="12.75">
      <c r="C455" s="83"/>
    </row>
    <row r="456" spans="3:3" ht="12.75">
      <c r="C456" s="83"/>
    </row>
    <row r="457" spans="3:3" ht="12.75">
      <c r="C457" s="83"/>
    </row>
    <row r="458" spans="3:3" ht="12.75">
      <c r="C458" s="83"/>
    </row>
    <row r="459" spans="3:3" ht="12.75">
      <c r="C459" s="83"/>
    </row>
    <row r="460" spans="3:3" ht="12.75">
      <c r="C460" s="83"/>
    </row>
    <row r="461" spans="3:3" ht="12.75">
      <c r="C461" s="83"/>
    </row>
    <row r="462" spans="3:3" ht="12.75">
      <c r="C462" s="83"/>
    </row>
    <row r="463" spans="3:3" ht="12.75">
      <c r="C463" s="83"/>
    </row>
    <row r="464" spans="3:3" ht="12.75">
      <c r="C464" s="83"/>
    </row>
    <row r="465" spans="3:3" ht="12.75">
      <c r="C465" s="83"/>
    </row>
    <row r="466" spans="3:3" ht="12.75">
      <c r="C466" s="83"/>
    </row>
    <row r="467" spans="3:3" ht="12.75">
      <c r="C467" s="83"/>
    </row>
    <row r="468" spans="3:3" ht="12.75">
      <c r="C468" s="83"/>
    </row>
    <row r="469" spans="3:3" ht="12.75">
      <c r="C469" s="83"/>
    </row>
    <row r="470" spans="3:3" ht="12.75">
      <c r="C470" s="83"/>
    </row>
    <row r="471" spans="3:3" ht="12.75">
      <c r="C471" s="83"/>
    </row>
    <row r="472" spans="3:3" ht="12.75">
      <c r="C472" s="83"/>
    </row>
    <row r="473" spans="3:3" ht="12.75">
      <c r="C473" s="83"/>
    </row>
    <row r="474" spans="3:3" ht="12.75">
      <c r="C474" s="83"/>
    </row>
    <row r="475" spans="3:3" ht="12.75">
      <c r="C475" s="83"/>
    </row>
    <row r="476" spans="3:3" ht="12.75">
      <c r="C476" s="83"/>
    </row>
    <row r="477" spans="3:3" ht="12.75">
      <c r="C477" s="83"/>
    </row>
    <row r="478" spans="3:3" ht="12.75">
      <c r="C478" s="83"/>
    </row>
    <row r="479" spans="3:3" ht="12.75">
      <c r="C479" s="83"/>
    </row>
    <row r="480" spans="3:3" ht="12.75">
      <c r="C480" s="83"/>
    </row>
    <row r="481" spans="3:3" ht="12.75">
      <c r="C481" s="83"/>
    </row>
    <row r="482" spans="3:3" ht="12.75">
      <c r="C482" s="83"/>
    </row>
    <row r="483" spans="3:3" ht="12.75">
      <c r="C483" s="83"/>
    </row>
    <row r="484" spans="3:3" ht="12.75">
      <c r="C484" s="83"/>
    </row>
    <row r="485" spans="3:3" ht="12.75">
      <c r="C485" s="83"/>
    </row>
    <row r="486" spans="3:3" ht="12.75">
      <c r="C486" s="83"/>
    </row>
    <row r="487" spans="3:3" ht="12.75">
      <c r="C487" s="83"/>
    </row>
    <row r="488" spans="3:3" ht="12.75">
      <c r="C488" s="83"/>
    </row>
    <row r="489" spans="3:3" ht="12.75">
      <c r="C489" s="83"/>
    </row>
    <row r="490" spans="3:3" ht="12.75">
      <c r="C490" s="83"/>
    </row>
    <row r="491" spans="3:3" ht="12.75">
      <c r="C491" s="83"/>
    </row>
    <row r="492" spans="3:3" ht="12.75">
      <c r="C492" s="83"/>
    </row>
    <row r="493" spans="3:3" ht="12.75">
      <c r="C493" s="83"/>
    </row>
    <row r="494" spans="3:3" ht="12.75">
      <c r="C494" s="83"/>
    </row>
    <row r="495" spans="3:3" ht="12.75">
      <c r="C495" s="83"/>
    </row>
    <row r="496" spans="3:3" ht="12.75">
      <c r="C496" s="83"/>
    </row>
    <row r="497" spans="3:3" ht="12.75">
      <c r="C497" s="83"/>
    </row>
    <row r="498" spans="3:3" ht="12.75">
      <c r="C498" s="83"/>
    </row>
    <row r="499" spans="3:3" ht="12.75">
      <c r="C499" s="83"/>
    </row>
    <row r="500" spans="3:3" ht="12.75">
      <c r="C500" s="83"/>
    </row>
    <row r="501" spans="3:3" ht="12.75">
      <c r="C501" s="83"/>
    </row>
    <row r="502" spans="3:3" ht="12.75">
      <c r="C502" s="83"/>
    </row>
    <row r="503" spans="3:3" ht="12.75">
      <c r="C503" s="83"/>
    </row>
    <row r="504" spans="3:3" ht="12.75">
      <c r="C504" s="83"/>
    </row>
    <row r="505" spans="3:3" ht="12.75">
      <c r="C505" s="83"/>
    </row>
    <row r="506" spans="3:3" ht="12.75">
      <c r="C506" s="83"/>
    </row>
    <row r="507" spans="3:3" ht="12.75">
      <c r="C507" s="83"/>
    </row>
    <row r="508" spans="3:3" ht="12.75">
      <c r="C508" s="83"/>
    </row>
    <row r="509" spans="3:3" ht="12.75">
      <c r="C509" s="83"/>
    </row>
    <row r="510" spans="3:3" ht="12.75">
      <c r="C510" s="83"/>
    </row>
    <row r="511" spans="3:3" ht="12.75">
      <c r="C511" s="83"/>
    </row>
    <row r="512" spans="3:3" ht="12.75">
      <c r="C512" s="83"/>
    </row>
    <row r="513" spans="3:3" ht="12.75">
      <c r="C513" s="83"/>
    </row>
    <row r="514" spans="3:3" ht="12.75">
      <c r="C514" s="83"/>
    </row>
    <row r="515" spans="3:3" ht="12.75">
      <c r="C515" s="83"/>
    </row>
    <row r="516" spans="3:3" ht="12.75">
      <c r="C516" s="83"/>
    </row>
    <row r="517" spans="3:3" ht="12.75">
      <c r="C517" s="83"/>
    </row>
    <row r="518" spans="3:3" ht="12.75">
      <c r="C518" s="83"/>
    </row>
    <row r="519" spans="3:3" ht="12.75">
      <c r="C519" s="83"/>
    </row>
    <row r="520" spans="3:3" ht="12.75">
      <c r="C520" s="83"/>
    </row>
    <row r="521" spans="3:3" ht="12.75">
      <c r="C521" s="83"/>
    </row>
    <row r="522" spans="3:3" ht="12.75">
      <c r="C522" s="83"/>
    </row>
    <row r="523" spans="3:3" ht="12.75">
      <c r="C523" s="83"/>
    </row>
    <row r="524" spans="3:3" ht="12.75">
      <c r="C524" s="83"/>
    </row>
    <row r="525" spans="3:3" ht="12.75">
      <c r="C525" s="83"/>
    </row>
    <row r="526" spans="3:3" ht="12.75">
      <c r="C526" s="83"/>
    </row>
    <row r="527" spans="3:3" ht="12.75">
      <c r="C527" s="83"/>
    </row>
    <row r="528" spans="3:3" ht="12.75">
      <c r="C528" s="83"/>
    </row>
    <row r="529" spans="3:3" ht="12.75">
      <c r="C529" s="83"/>
    </row>
    <row r="530" spans="3:3" ht="12.75">
      <c r="C530" s="83"/>
    </row>
    <row r="531" spans="3:3" ht="12.75">
      <c r="C531" s="83"/>
    </row>
    <row r="532" spans="3:3" ht="12.75">
      <c r="C532" s="83"/>
    </row>
    <row r="533" spans="3:3" ht="12.75">
      <c r="C533" s="83"/>
    </row>
    <row r="534" spans="3:3" ht="12.75">
      <c r="C534" s="83"/>
    </row>
    <row r="535" spans="3:3" ht="12.75">
      <c r="C535" s="83"/>
    </row>
    <row r="536" spans="3:3" ht="12.75">
      <c r="C536" s="83"/>
    </row>
    <row r="537" spans="3:3" ht="12.75">
      <c r="C537" s="83"/>
    </row>
    <row r="538" spans="3:3" ht="12.75">
      <c r="C538" s="83"/>
    </row>
    <row r="539" spans="3:3" ht="12.75">
      <c r="C539" s="83"/>
    </row>
    <row r="540" spans="3:3" ht="12.75">
      <c r="C540" s="83"/>
    </row>
    <row r="541" spans="3:3" ht="12.75">
      <c r="C541" s="83"/>
    </row>
    <row r="542" spans="3:3" ht="12.75">
      <c r="C542" s="83"/>
    </row>
    <row r="543" spans="3:3" ht="12.75">
      <c r="C543" s="83"/>
    </row>
    <row r="544" spans="3:3" ht="12.75">
      <c r="C544" s="83"/>
    </row>
    <row r="545" spans="3:3" ht="12.75">
      <c r="C545" s="83"/>
    </row>
    <row r="546" spans="3:3" ht="12.75">
      <c r="C546" s="83"/>
    </row>
    <row r="547" spans="3:3" ht="12.75">
      <c r="C547" s="83"/>
    </row>
    <row r="548" spans="3:3" ht="12.75">
      <c r="C548" s="83"/>
    </row>
    <row r="549" spans="3:3" ht="12.75">
      <c r="C549" s="83"/>
    </row>
    <row r="550" spans="3:3" ht="12.75">
      <c r="C550" s="83"/>
    </row>
    <row r="551" spans="3:3" ht="12.75">
      <c r="C551" s="83"/>
    </row>
    <row r="552" spans="3:3" ht="12.75">
      <c r="C552" s="83"/>
    </row>
    <row r="553" spans="3:3" ht="12.75">
      <c r="C553" s="83"/>
    </row>
    <row r="554" spans="3:3" ht="12.75">
      <c r="C554" s="83"/>
    </row>
    <row r="555" spans="3:3" ht="12.75">
      <c r="C555" s="83"/>
    </row>
    <row r="556" spans="3:3" ht="12.75">
      <c r="C556" s="83"/>
    </row>
    <row r="557" spans="3:3" ht="12.75">
      <c r="C557" s="83"/>
    </row>
    <row r="558" spans="3:3" ht="12.75">
      <c r="C558" s="83"/>
    </row>
    <row r="559" spans="3:3" ht="12.75">
      <c r="C559" s="83"/>
    </row>
    <row r="560" spans="3:3" ht="12.75">
      <c r="C560" s="83"/>
    </row>
    <row r="561" spans="3:3" ht="12.75">
      <c r="C561" s="83"/>
    </row>
    <row r="562" spans="3:3" ht="12.75">
      <c r="C562" s="83"/>
    </row>
    <row r="563" spans="3:3" ht="12.75">
      <c r="C563" s="83"/>
    </row>
    <row r="564" spans="3:3" ht="12.75">
      <c r="C564" s="83"/>
    </row>
    <row r="565" spans="3:3" ht="12.75">
      <c r="C565" s="83"/>
    </row>
    <row r="566" spans="3:3" ht="12.75">
      <c r="C566" s="83"/>
    </row>
    <row r="567" spans="3:3" ht="12.75">
      <c r="C567" s="83"/>
    </row>
    <row r="568" spans="3:3" ht="12.75">
      <c r="C568" s="83"/>
    </row>
    <row r="569" spans="3:3" ht="12.75">
      <c r="C569" s="83"/>
    </row>
    <row r="570" spans="3:3" ht="12.75">
      <c r="C570" s="83"/>
    </row>
    <row r="571" spans="3:3" ht="12.75">
      <c r="C571" s="83"/>
    </row>
    <row r="572" spans="3:3" ht="12.75">
      <c r="C572" s="83"/>
    </row>
    <row r="573" spans="3:3" ht="12.75">
      <c r="C573" s="83"/>
    </row>
    <row r="574" spans="3:3" ht="12.75">
      <c r="C574" s="83"/>
    </row>
    <row r="575" spans="3:3" ht="12.75">
      <c r="C575" s="83"/>
    </row>
    <row r="576" spans="3:3" ht="12.75">
      <c r="C576" s="83"/>
    </row>
    <row r="577" spans="3:3" ht="12.75">
      <c r="C577" s="83"/>
    </row>
    <row r="578" spans="3:3" ht="12.75">
      <c r="C578" s="83"/>
    </row>
    <row r="579" spans="3:3" ht="12.75">
      <c r="C579" s="83"/>
    </row>
    <row r="580" spans="3:3" ht="12.75">
      <c r="C580" s="83"/>
    </row>
    <row r="581" spans="3:3" ht="12.75">
      <c r="C581" s="83"/>
    </row>
    <row r="582" spans="3:3" ht="12.75">
      <c r="C582" s="83"/>
    </row>
    <row r="583" spans="3:3" ht="12.75">
      <c r="C583" s="83"/>
    </row>
    <row r="584" spans="3:3" ht="12.75">
      <c r="C584" s="83"/>
    </row>
    <row r="585" spans="3:3" ht="12.75">
      <c r="C585" s="83"/>
    </row>
    <row r="586" spans="3:3" ht="12.75">
      <c r="C586" s="83"/>
    </row>
    <row r="587" spans="3:3" ht="12.75">
      <c r="C587" s="83"/>
    </row>
    <row r="588" spans="3:3" ht="12.75">
      <c r="C588" s="83"/>
    </row>
    <row r="589" spans="3:3" ht="12.75">
      <c r="C589" s="83"/>
    </row>
    <row r="590" spans="3:3" ht="12.75">
      <c r="C590" s="83"/>
    </row>
    <row r="591" spans="3:3" ht="12.75">
      <c r="C591" s="83"/>
    </row>
    <row r="592" spans="3:3" ht="12.75">
      <c r="C592" s="83"/>
    </row>
    <row r="593" spans="3:3" ht="12.75">
      <c r="C593" s="83"/>
    </row>
    <row r="594" spans="3:3" ht="12.75">
      <c r="C594" s="83"/>
    </row>
    <row r="595" spans="3:3" ht="12.75">
      <c r="C595" s="83"/>
    </row>
    <row r="596" spans="3:3" ht="12.75">
      <c r="C596" s="83"/>
    </row>
    <row r="597" spans="3:3" ht="12.75">
      <c r="C597" s="83"/>
    </row>
    <row r="598" spans="3:3" ht="12.75">
      <c r="C598" s="83"/>
    </row>
    <row r="599" spans="3:3" ht="12.75">
      <c r="C599" s="83"/>
    </row>
    <row r="600" spans="3:3" ht="12.75">
      <c r="C600" s="83"/>
    </row>
    <row r="601" spans="3:3" ht="12.75">
      <c r="C601" s="83"/>
    </row>
    <row r="602" spans="3:3" ht="12.75">
      <c r="C602" s="83"/>
    </row>
    <row r="603" spans="3:3" ht="12.75">
      <c r="C603" s="83"/>
    </row>
    <row r="604" spans="3:3" ht="12.75">
      <c r="C604" s="83"/>
    </row>
    <row r="605" spans="3:3" ht="12.75">
      <c r="C605" s="83"/>
    </row>
    <row r="606" spans="3:3" ht="12.75">
      <c r="C606" s="83"/>
    </row>
    <row r="607" spans="3:3" ht="12.75">
      <c r="C607" s="83"/>
    </row>
    <row r="608" spans="3:3" ht="12.75">
      <c r="C608" s="83"/>
    </row>
    <row r="609" spans="3:3" ht="12.75">
      <c r="C609" s="83"/>
    </row>
    <row r="610" spans="3:3" ht="12.75">
      <c r="C610" s="83"/>
    </row>
    <row r="611" spans="3:3" ht="12.75">
      <c r="C611" s="83"/>
    </row>
    <row r="612" spans="3:3" ht="12.75">
      <c r="C612" s="83"/>
    </row>
    <row r="613" spans="3:3" ht="12.75">
      <c r="C613" s="83"/>
    </row>
    <row r="614" spans="3:3" ht="12.75">
      <c r="C614" s="83"/>
    </row>
    <row r="615" spans="3:3" ht="12.75">
      <c r="C615" s="83"/>
    </row>
    <row r="616" spans="3:3" ht="12.75">
      <c r="C616" s="83"/>
    </row>
    <row r="617" spans="3:3" ht="12.75">
      <c r="C617" s="83"/>
    </row>
    <row r="618" spans="3:3" ht="12.75">
      <c r="C618" s="83"/>
    </row>
    <row r="619" spans="3:3" ht="12.75">
      <c r="C619" s="83"/>
    </row>
    <row r="620" spans="3:3" ht="12.75">
      <c r="C620" s="83"/>
    </row>
    <row r="621" spans="3:3" ht="12.75">
      <c r="C621" s="83"/>
    </row>
    <row r="622" spans="3:3" ht="12.75">
      <c r="C622" s="83"/>
    </row>
    <row r="623" spans="3:3" ht="12.75">
      <c r="C623" s="83"/>
    </row>
    <row r="624" spans="3:3" ht="12.75">
      <c r="C624" s="83"/>
    </row>
    <row r="625" spans="3:3" ht="12.75">
      <c r="C625" s="83"/>
    </row>
    <row r="626" spans="3:3" ht="12.75">
      <c r="C626" s="83"/>
    </row>
    <row r="627" spans="3:3" ht="12.75">
      <c r="C627" s="83"/>
    </row>
    <row r="628" spans="3:3" ht="12.75">
      <c r="C628" s="83"/>
    </row>
    <row r="629" spans="3:3" ht="12.75">
      <c r="C629" s="83"/>
    </row>
    <row r="630" spans="3:3" ht="12.75">
      <c r="C630" s="83"/>
    </row>
    <row r="631" spans="3:3" ht="12.75">
      <c r="C631" s="83"/>
    </row>
    <row r="632" spans="3:3" ht="12.75">
      <c r="C632" s="83"/>
    </row>
    <row r="633" spans="3:3" ht="12.75">
      <c r="C633" s="83"/>
    </row>
    <row r="634" spans="3:3" ht="12.75">
      <c r="C634" s="83"/>
    </row>
    <row r="635" spans="3:3" ht="12.75">
      <c r="C635" s="83"/>
    </row>
    <row r="636" spans="3:3" ht="12.75">
      <c r="C636" s="83"/>
    </row>
    <row r="637" spans="3:3" ht="12.75">
      <c r="C637" s="83"/>
    </row>
    <row r="638" spans="3:3" ht="12.75">
      <c r="C638" s="83"/>
    </row>
    <row r="639" spans="3:3" ht="12.75">
      <c r="C639" s="83"/>
    </row>
    <row r="640" spans="3:3" ht="12.75">
      <c r="C640" s="83"/>
    </row>
    <row r="641" spans="3:3" ht="12.75">
      <c r="C641" s="83"/>
    </row>
    <row r="642" spans="3:3" ht="12.75">
      <c r="C642" s="83"/>
    </row>
    <row r="643" spans="3:3" ht="12.75">
      <c r="C643" s="83"/>
    </row>
    <row r="644" spans="3:3" ht="12.75">
      <c r="C644" s="83"/>
    </row>
    <row r="645" spans="3:3" ht="12.75">
      <c r="C645" s="83"/>
    </row>
    <row r="646" spans="3:3" ht="12.75">
      <c r="C646" s="83"/>
    </row>
    <row r="647" spans="3:3" ht="12.75">
      <c r="C647" s="83"/>
    </row>
    <row r="648" spans="3:3" ht="12.75">
      <c r="C648" s="83"/>
    </row>
    <row r="649" spans="3:3" ht="12.75">
      <c r="C649" s="83"/>
    </row>
    <row r="650" spans="3:3" ht="12.75">
      <c r="C650" s="83"/>
    </row>
    <row r="651" spans="3:3" ht="12.75">
      <c r="C651" s="83"/>
    </row>
    <row r="652" spans="3:3" ht="12.75">
      <c r="C652" s="83"/>
    </row>
    <row r="653" spans="3:3" ht="12.75">
      <c r="C653" s="83"/>
    </row>
    <row r="654" spans="3:3" ht="12.75">
      <c r="C654" s="83"/>
    </row>
    <row r="655" spans="3:3" ht="12.75">
      <c r="C655" s="83"/>
    </row>
    <row r="656" spans="3:3" ht="12.75">
      <c r="C656" s="83"/>
    </row>
    <row r="657" spans="3:3" ht="12.75">
      <c r="C657" s="83"/>
    </row>
    <row r="658" spans="3:3" ht="12.75">
      <c r="C658" s="83"/>
    </row>
    <row r="659" spans="3:3" ht="12.75">
      <c r="C659" s="83"/>
    </row>
    <row r="660" spans="3:3" ht="12.75">
      <c r="C660" s="83"/>
    </row>
    <row r="661" spans="3:3" ht="12.75">
      <c r="C661" s="83"/>
    </row>
    <row r="662" spans="3:3" ht="12.75">
      <c r="C662" s="83"/>
    </row>
    <row r="663" spans="3:3" ht="12.75">
      <c r="C663" s="83"/>
    </row>
    <row r="664" spans="3:3" ht="12.75">
      <c r="C664" s="83"/>
    </row>
    <row r="665" spans="3:3" ht="12.75">
      <c r="C665" s="83"/>
    </row>
    <row r="666" spans="3:3" ht="12.75">
      <c r="C666" s="83"/>
    </row>
    <row r="667" spans="3:3" ht="12.75">
      <c r="C667" s="83"/>
    </row>
    <row r="668" spans="3:3" ht="12.75">
      <c r="C668" s="83"/>
    </row>
    <row r="669" spans="3:3" ht="12.75">
      <c r="C669" s="83"/>
    </row>
    <row r="670" spans="3:3" ht="12.75">
      <c r="C670" s="83"/>
    </row>
    <row r="671" spans="3:3" ht="12.75">
      <c r="C671" s="83"/>
    </row>
    <row r="672" spans="3:3" ht="12.75">
      <c r="C672" s="83"/>
    </row>
    <row r="673" spans="3:3" ht="12.75">
      <c r="C673" s="83"/>
    </row>
    <row r="674" spans="3:3" ht="12.75">
      <c r="C674" s="83"/>
    </row>
    <row r="675" spans="3:3" ht="12.75">
      <c r="C675" s="83"/>
    </row>
    <row r="676" spans="3:3" ht="12.75">
      <c r="C676" s="83"/>
    </row>
    <row r="677" spans="3:3" ht="12.75">
      <c r="C677" s="83"/>
    </row>
    <row r="678" spans="3:3" ht="12.75">
      <c r="C678" s="83"/>
    </row>
    <row r="679" spans="3:3" ht="12.75">
      <c r="C679" s="83"/>
    </row>
    <row r="680" spans="3:3" ht="12.75">
      <c r="C680" s="83"/>
    </row>
    <row r="681" spans="3:3" ht="12.75">
      <c r="C681" s="83"/>
    </row>
    <row r="682" spans="3:3" ht="12.75">
      <c r="C682" s="83"/>
    </row>
    <row r="683" spans="3:3" ht="12.75">
      <c r="C683" s="83"/>
    </row>
    <row r="684" spans="3:3" ht="12.75">
      <c r="C684" s="83"/>
    </row>
    <row r="685" spans="3:3" ht="12.75">
      <c r="C685" s="83"/>
    </row>
    <row r="686" spans="3:3" ht="12.75">
      <c r="C686" s="83"/>
    </row>
    <row r="687" spans="3:3" ht="12.75">
      <c r="C687" s="83"/>
    </row>
    <row r="688" spans="3:3" ht="12.75">
      <c r="C688" s="83"/>
    </row>
    <row r="689" spans="3:3" ht="12.75">
      <c r="C689" s="83"/>
    </row>
    <row r="690" spans="3:3" ht="12.75">
      <c r="C690" s="83"/>
    </row>
    <row r="691" spans="3:3" ht="12.75">
      <c r="C691" s="83"/>
    </row>
    <row r="692" spans="3:3" ht="12.75">
      <c r="C692" s="83"/>
    </row>
    <row r="693" spans="3:3" ht="12.75">
      <c r="C693" s="83"/>
    </row>
    <row r="694" spans="3:3" ht="12.75">
      <c r="C694" s="83"/>
    </row>
    <row r="695" spans="3:3" ht="12.75">
      <c r="C695" s="83"/>
    </row>
    <row r="696" spans="3:3" ht="12.75">
      <c r="C696" s="83"/>
    </row>
    <row r="697" spans="3:3" ht="12.75">
      <c r="C697" s="83"/>
    </row>
    <row r="698" spans="3:3" ht="12.75">
      <c r="C698" s="83"/>
    </row>
    <row r="699" spans="3:3" ht="12.75">
      <c r="C699" s="83"/>
    </row>
    <row r="700" spans="3:3" ht="12.75">
      <c r="C700" s="83"/>
    </row>
    <row r="701" spans="3:3" ht="12.75">
      <c r="C701" s="83"/>
    </row>
    <row r="702" spans="3:3" ht="12.75">
      <c r="C702" s="83"/>
    </row>
    <row r="703" spans="3:3" ht="12.75">
      <c r="C703" s="83"/>
    </row>
    <row r="704" spans="3:3" ht="12.75">
      <c r="C704" s="83"/>
    </row>
    <row r="705" spans="3:3" ht="12.75">
      <c r="C705" s="83"/>
    </row>
    <row r="706" spans="3:3" ht="12.75">
      <c r="C706" s="83"/>
    </row>
    <row r="707" spans="3:3" ht="12.75">
      <c r="C707" s="83"/>
    </row>
    <row r="708" spans="3:3" ht="12.75">
      <c r="C708" s="83"/>
    </row>
    <row r="709" spans="3:3" ht="12.75">
      <c r="C709" s="83"/>
    </row>
    <row r="710" spans="3:3" ht="12.75">
      <c r="C710" s="83"/>
    </row>
    <row r="711" spans="3:3" ht="12.75">
      <c r="C711" s="83"/>
    </row>
    <row r="712" spans="3:3" ht="12.75">
      <c r="C712" s="83"/>
    </row>
    <row r="713" spans="3:3" ht="12.75">
      <c r="C713" s="83"/>
    </row>
    <row r="714" spans="3:3" ht="12.75">
      <c r="C714" s="83"/>
    </row>
    <row r="715" spans="3:3" ht="12.75">
      <c r="C715" s="83"/>
    </row>
    <row r="716" spans="3:3" ht="12.75">
      <c r="C716" s="83"/>
    </row>
    <row r="717" spans="3:3" ht="12.75">
      <c r="C717" s="83"/>
    </row>
    <row r="718" spans="3:3" ht="12.75">
      <c r="C718" s="83"/>
    </row>
    <row r="719" spans="3:3" ht="12.75">
      <c r="C719" s="83"/>
    </row>
    <row r="720" spans="3:3" ht="12.75">
      <c r="C720" s="83"/>
    </row>
    <row r="721" spans="3:3" ht="12.75">
      <c r="C721" s="83"/>
    </row>
    <row r="722" spans="3:3" ht="12.75">
      <c r="C722" s="83"/>
    </row>
    <row r="723" spans="3:3" ht="12.75">
      <c r="C723" s="83"/>
    </row>
    <row r="724" spans="3:3" ht="12.75">
      <c r="C724" s="83"/>
    </row>
    <row r="725" spans="3:3" ht="12.75">
      <c r="C725" s="83"/>
    </row>
    <row r="726" spans="3:3" ht="12.75">
      <c r="C726" s="83"/>
    </row>
    <row r="727" spans="3:3" ht="12.75">
      <c r="C727" s="83"/>
    </row>
    <row r="728" spans="3:3" ht="12.75">
      <c r="C728" s="83"/>
    </row>
    <row r="729" spans="3:3" ht="12.75">
      <c r="C729" s="83"/>
    </row>
    <row r="730" spans="3:3" ht="12.75">
      <c r="C730" s="83"/>
    </row>
    <row r="731" spans="3:3" ht="12.75">
      <c r="C731" s="83"/>
    </row>
    <row r="732" spans="3:3" ht="12.75">
      <c r="C732" s="83"/>
    </row>
    <row r="733" spans="3:3" ht="12.75">
      <c r="C733" s="83"/>
    </row>
    <row r="734" spans="3:3" ht="12.75">
      <c r="C734" s="83"/>
    </row>
    <row r="735" spans="3:3" ht="12.75">
      <c r="C735" s="83"/>
    </row>
    <row r="736" spans="3:3" ht="12.75">
      <c r="C736" s="83"/>
    </row>
    <row r="737" spans="3:3" ht="12.75">
      <c r="C737" s="83"/>
    </row>
    <row r="738" spans="3:3" ht="12.75">
      <c r="C738" s="83"/>
    </row>
    <row r="739" spans="3:3" ht="12.75">
      <c r="C739" s="83"/>
    </row>
    <row r="740" spans="3:3" ht="12.75">
      <c r="C740" s="83"/>
    </row>
    <row r="741" spans="3:3" ht="12.75">
      <c r="C741" s="83"/>
    </row>
    <row r="742" spans="3:3" ht="12.75">
      <c r="C742" s="83"/>
    </row>
    <row r="743" spans="3:3" ht="12.75">
      <c r="C743" s="83"/>
    </row>
    <row r="744" spans="3:3" ht="12.75">
      <c r="C744" s="83"/>
    </row>
    <row r="745" spans="3:3" ht="12.75">
      <c r="C745" s="83"/>
    </row>
    <row r="746" spans="3:3" ht="12.75">
      <c r="C746" s="83"/>
    </row>
    <row r="747" spans="3:3" ht="12.75">
      <c r="C747" s="83"/>
    </row>
    <row r="748" spans="3:3" ht="12.75">
      <c r="C748" s="83"/>
    </row>
    <row r="749" spans="3:3" ht="12.75">
      <c r="C749" s="83"/>
    </row>
    <row r="750" spans="3:3" ht="12.75">
      <c r="C750" s="83"/>
    </row>
    <row r="751" spans="3:3" ht="12.75">
      <c r="C751" s="83"/>
    </row>
    <row r="752" spans="3:3" ht="12.75">
      <c r="C752" s="83"/>
    </row>
    <row r="753" spans="3:3" ht="12.75">
      <c r="C753" s="83"/>
    </row>
    <row r="754" spans="3:3" ht="12.75">
      <c r="C754" s="83"/>
    </row>
    <row r="755" spans="3:3" ht="12.75">
      <c r="C755" s="83"/>
    </row>
    <row r="756" spans="3:3" ht="12.75">
      <c r="C756" s="83"/>
    </row>
    <row r="757" spans="3:3" ht="12.75">
      <c r="C757" s="83"/>
    </row>
    <row r="758" spans="3:3" ht="12.75">
      <c r="C758" s="83"/>
    </row>
    <row r="759" spans="3:3" ht="12.75">
      <c r="C759" s="83"/>
    </row>
    <row r="760" spans="3:3" ht="12.75">
      <c r="C760" s="83"/>
    </row>
    <row r="761" spans="3:3" ht="12.75">
      <c r="C761" s="83"/>
    </row>
    <row r="762" spans="3:3" ht="12.75">
      <c r="C762" s="83"/>
    </row>
    <row r="763" spans="3:3" ht="12.75">
      <c r="C763" s="83"/>
    </row>
    <row r="764" spans="3:3" ht="12.75">
      <c r="C764" s="83"/>
    </row>
    <row r="765" spans="3:3" ht="12.75">
      <c r="C765" s="83"/>
    </row>
    <row r="766" spans="3:3" ht="12.75">
      <c r="C766" s="83"/>
    </row>
    <row r="767" spans="3:3" ht="12.75">
      <c r="C767" s="83"/>
    </row>
    <row r="768" spans="3:3" ht="12.75">
      <c r="C768" s="83"/>
    </row>
    <row r="769" spans="3:3" ht="12.75">
      <c r="C769" s="83"/>
    </row>
    <row r="770" spans="3:3" ht="12.75">
      <c r="C770" s="83"/>
    </row>
    <row r="771" spans="3:3" ht="12.75">
      <c r="C771" s="83"/>
    </row>
    <row r="772" spans="3:3" ht="12.75">
      <c r="C772" s="83"/>
    </row>
    <row r="773" spans="3:3" ht="12.75">
      <c r="C773" s="83"/>
    </row>
    <row r="774" spans="3:3" ht="12.75">
      <c r="C774" s="83"/>
    </row>
    <row r="775" spans="3:3" ht="12.75">
      <c r="C775" s="83"/>
    </row>
    <row r="776" spans="3:3" ht="12.75">
      <c r="C776" s="83"/>
    </row>
    <row r="777" spans="3:3" ht="12.75">
      <c r="C777" s="83"/>
    </row>
    <row r="778" spans="3:3" ht="12.75">
      <c r="C778" s="83"/>
    </row>
    <row r="779" spans="3:3" ht="12.75">
      <c r="C779" s="83"/>
    </row>
    <row r="780" spans="3:3" ht="12.75">
      <c r="C780" s="83"/>
    </row>
    <row r="781" spans="3:3" ht="12.75">
      <c r="C781" s="83"/>
    </row>
    <row r="782" spans="3:3" ht="12.75">
      <c r="C782" s="83"/>
    </row>
    <row r="783" spans="3:3" ht="12.75">
      <c r="C783" s="83"/>
    </row>
    <row r="784" spans="3:3" ht="12.75">
      <c r="C784" s="83"/>
    </row>
    <row r="785" spans="3:3" ht="12.75">
      <c r="C785" s="83"/>
    </row>
    <row r="786" spans="3:3" ht="12.75">
      <c r="C786" s="83"/>
    </row>
    <row r="787" spans="3:3" ht="12.75">
      <c r="C787" s="83"/>
    </row>
    <row r="788" spans="3:3" ht="12.75">
      <c r="C788" s="83"/>
    </row>
    <row r="789" spans="3:3" ht="12.75">
      <c r="C789" s="83"/>
    </row>
    <row r="790" spans="3:3" ht="12.75">
      <c r="C790" s="83"/>
    </row>
    <row r="791" spans="3:3" ht="12.75">
      <c r="C791" s="83"/>
    </row>
    <row r="792" spans="3:3" ht="12.75">
      <c r="C792" s="83"/>
    </row>
    <row r="793" spans="3:3" ht="12.75">
      <c r="C793" s="83"/>
    </row>
    <row r="794" spans="3:3" ht="12.75">
      <c r="C794" s="83"/>
    </row>
    <row r="795" spans="3:3" ht="12.75">
      <c r="C795" s="83"/>
    </row>
    <row r="796" spans="3:3" ht="12.75">
      <c r="C796" s="83"/>
    </row>
    <row r="797" spans="3:3" ht="12.75">
      <c r="C797" s="83"/>
    </row>
    <row r="798" spans="3:3" ht="12.75">
      <c r="C798" s="83"/>
    </row>
    <row r="799" spans="3:3" ht="12.75">
      <c r="C799" s="83"/>
    </row>
    <row r="800" spans="3:3" ht="12.75">
      <c r="C800" s="83"/>
    </row>
    <row r="801" spans="3:3" ht="12.75">
      <c r="C801" s="83"/>
    </row>
    <row r="802" spans="3:3" ht="12.75">
      <c r="C802" s="83"/>
    </row>
    <row r="803" spans="3:3" ht="12.75">
      <c r="C803" s="83"/>
    </row>
    <row r="804" spans="3:3" ht="12.75">
      <c r="C804" s="83"/>
    </row>
    <row r="805" spans="3:3" ht="12.75">
      <c r="C805" s="83"/>
    </row>
    <row r="806" spans="3:3" ht="12.75">
      <c r="C806" s="83"/>
    </row>
    <row r="807" spans="3:3" ht="12.75">
      <c r="C807" s="83"/>
    </row>
    <row r="808" spans="3:3" ht="12.75">
      <c r="C808" s="83"/>
    </row>
    <row r="809" spans="3:3" ht="12.75">
      <c r="C809" s="83"/>
    </row>
    <row r="810" spans="3:3" ht="12.75">
      <c r="C810" s="83"/>
    </row>
    <row r="811" spans="3:3" ht="12.75">
      <c r="C811" s="83"/>
    </row>
    <row r="812" spans="3:3" ht="12.75">
      <c r="C812" s="83"/>
    </row>
    <row r="813" spans="3:3" ht="12.75">
      <c r="C813" s="83"/>
    </row>
    <row r="814" spans="3:3" ht="12.75">
      <c r="C814" s="83"/>
    </row>
    <row r="815" spans="3:3" ht="12.75">
      <c r="C815" s="83"/>
    </row>
    <row r="816" spans="3:3" ht="12.75">
      <c r="C816" s="83"/>
    </row>
    <row r="817" spans="3:3" ht="12.75">
      <c r="C817" s="83"/>
    </row>
    <row r="818" spans="3:3" ht="12.75">
      <c r="C818" s="83"/>
    </row>
    <row r="819" spans="3:3" ht="12.75">
      <c r="C819" s="83"/>
    </row>
    <row r="820" spans="3:3" ht="12.75">
      <c r="C820" s="83"/>
    </row>
    <row r="821" spans="3:3" ht="12.75">
      <c r="C821" s="83"/>
    </row>
    <row r="822" spans="3:3" ht="12.75">
      <c r="C822" s="83"/>
    </row>
    <row r="823" spans="3:3" ht="12.75">
      <c r="C823" s="83"/>
    </row>
    <row r="824" spans="3:3" ht="12.75">
      <c r="C824" s="83"/>
    </row>
    <row r="825" spans="3:3" ht="12.75">
      <c r="C825" s="83"/>
    </row>
    <row r="826" spans="3:3" ht="12.75">
      <c r="C826" s="83"/>
    </row>
    <row r="827" spans="3:3" ht="12.75">
      <c r="C827" s="83"/>
    </row>
    <row r="828" spans="3:3" ht="12.75">
      <c r="C828" s="83"/>
    </row>
    <row r="829" spans="3:3" ht="12.75">
      <c r="C829" s="83"/>
    </row>
    <row r="830" spans="3:3" ht="12.75">
      <c r="C830" s="83"/>
    </row>
    <row r="831" spans="3:3" ht="12.75">
      <c r="C831" s="83"/>
    </row>
    <row r="832" spans="3:3" ht="12.75">
      <c r="C832" s="83"/>
    </row>
    <row r="833" spans="3:3" ht="12.75">
      <c r="C833" s="83"/>
    </row>
    <row r="834" spans="3:3" ht="12.75">
      <c r="C834" s="83"/>
    </row>
    <row r="835" spans="3:3" ht="12.75">
      <c r="C835" s="83"/>
    </row>
    <row r="836" spans="3:3" ht="12.75">
      <c r="C836" s="83"/>
    </row>
    <row r="837" spans="3:3" ht="12.75">
      <c r="C837" s="83"/>
    </row>
    <row r="838" spans="3:3" ht="12.75">
      <c r="C838" s="83"/>
    </row>
    <row r="839" spans="3:3" ht="12.75">
      <c r="C839" s="83"/>
    </row>
    <row r="840" spans="3:3" ht="12.75">
      <c r="C840" s="83"/>
    </row>
    <row r="841" spans="3:3" ht="12.75">
      <c r="C841" s="83"/>
    </row>
    <row r="842" spans="3:3" ht="12.75">
      <c r="C842" s="83"/>
    </row>
    <row r="843" spans="3:3" ht="12.75">
      <c r="C843" s="83"/>
    </row>
    <row r="844" spans="3:3" ht="12.75">
      <c r="C844" s="83"/>
    </row>
    <row r="845" spans="3:3" ht="12.75">
      <c r="C845" s="83"/>
    </row>
    <row r="846" spans="3:3" ht="12.75">
      <c r="C846" s="83"/>
    </row>
    <row r="847" spans="3:3" ht="12.75">
      <c r="C847" s="83"/>
    </row>
    <row r="848" spans="3:3" ht="12.75">
      <c r="C848" s="83"/>
    </row>
    <row r="849" spans="3:3" ht="12.75">
      <c r="C849" s="83"/>
    </row>
    <row r="850" spans="3:3" ht="12.75">
      <c r="C850" s="83"/>
    </row>
    <row r="851" spans="3:3" ht="12.75">
      <c r="C851" s="83"/>
    </row>
    <row r="852" spans="3:3" ht="12.75">
      <c r="C852" s="83"/>
    </row>
    <row r="853" spans="3:3" ht="12.75">
      <c r="C853" s="83"/>
    </row>
    <row r="854" spans="3:3" ht="12.75">
      <c r="C854" s="83"/>
    </row>
    <row r="855" spans="3:3" ht="12.75">
      <c r="C855" s="83"/>
    </row>
    <row r="856" spans="3:3" ht="12.75">
      <c r="C856" s="83"/>
    </row>
    <row r="857" spans="3:3" ht="12.75">
      <c r="C857" s="83"/>
    </row>
    <row r="858" spans="3:3" ht="12.75">
      <c r="C858" s="83"/>
    </row>
    <row r="859" spans="3:3" ht="12.75">
      <c r="C859" s="83"/>
    </row>
    <row r="860" spans="3:3" ht="12.75">
      <c r="C860" s="83"/>
    </row>
    <row r="861" spans="3:3" ht="12.75">
      <c r="C861" s="83"/>
    </row>
    <row r="862" spans="3:3" ht="12.75">
      <c r="C862" s="83"/>
    </row>
    <row r="863" spans="3:3" ht="12.75">
      <c r="C863" s="83"/>
    </row>
    <row r="864" spans="3:3" ht="12.75">
      <c r="C864" s="83"/>
    </row>
    <row r="865" spans="3:3" ht="12.75">
      <c r="C865" s="83"/>
    </row>
    <row r="866" spans="3:3" ht="12.75">
      <c r="C866" s="83"/>
    </row>
    <row r="867" spans="3:3" ht="12.75">
      <c r="C867" s="83"/>
    </row>
    <row r="868" spans="3:3" ht="12.75">
      <c r="C868" s="83"/>
    </row>
    <row r="869" spans="3:3" ht="12.75">
      <c r="C869" s="83"/>
    </row>
    <row r="870" spans="3:3" ht="12.75">
      <c r="C870" s="83"/>
    </row>
    <row r="871" spans="3:3" ht="12.75">
      <c r="C871" s="83"/>
    </row>
    <row r="872" spans="3:3" ht="12.75">
      <c r="C872" s="83"/>
    </row>
    <row r="873" spans="3:3" ht="12.75">
      <c r="C873" s="83"/>
    </row>
    <row r="874" spans="3:3" ht="12.75">
      <c r="C874" s="83"/>
    </row>
    <row r="875" spans="3:3" ht="12.75">
      <c r="C875" s="83"/>
    </row>
    <row r="876" spans="3:3" ht="12.75">
      <c r="C876" s="83"/>
    </row>
    <row r="877" spans="3:3" ht="12.75">
      <c r="C877" s="83"/>
    </row>
    <row r="878" spans="3:3" ht="12.75">
      <c r="C878" s="83"/>
    </row>
    <row r="879" spans="3:3" ht="12.75">
      <c r="C879" s="83"/>
    </row>
    <row r="880" spans="3:3" ht="12.75">
      <c r="C880" s="83"/>
    </row>
    <row r="881" spans="3:3" ht="12.75">
      <c r="C881" s="83"/>
    </row>
    <row r="882" spans="3:3" ht="12.75">
      <c r="C882" s="83"/>
    </row>
    <row r="883" spans="3:3" ht="12.75">
      <c r="C883" s="83"/>
    </row>
    <row r="884" spans="3:3" ht="12.75">
      <c r="C884" s="83"/>
    </row>
    <row r="885" spans="3:3" ht="12.75">
      <c r="C885" s="83"/>
    </row>
    <row r="886" spans="3:3" ht="12.75">
      <c r="C886" s="83"/>
    </row>
    <row r="887" spans="3:3" ht="12.75">
      <c r="C887" s="83"/>
    </row>
    <row r="888" spans="3:3" ht="12.75">
      <c r="C888" s="83"/>
    </row>
    <row r="889" spans="3:3" ht="12.75">
      <c r="C889" s="83"/>
    </row>
    <row r="890" spans="3:3" ht="12.75">
      <c r="C890" s="83"/>
    </row>
    <row r="891" spans="3:3" ht="12.75">
      <c r="C891" s="83"/>
    </row>
    <row r="892" spans="3:3" ht="12.75">
      <c r="C892" s="83"/>
    </row>
    <row r="893" spans="3:3" ht="12.75">
      <c r="C893" s="83"/>
    </row>
    <row r="894" spans="3:3" ht="12.75">
      <c r="C894" s="83"/>
    </row>
    <row r="895" spans="3:3" ht="12.75">
      <c r="C895" s="83"/>
    </row>
    <row r="896" spans="3:3" ht="12.75">
      <c r="C896" s="83"/>
    </row>
    <row r="897" spans="3:3" ht="12.75">
      <c r="C897" s="83"/>
    </row>
    <row r="898" spans="3:3" ht="12.75">
      <c r="C898" s="83"/>
    </row>
    <row r="899" spans="3:3" ht="12.75">
      <c r="C899" s="83"/>
    </row>
    <row r="900" spans="3:3" ht="12.75">
      <c r="C900" s="83"/>
    </row>
    <row r="901" spans="3:3" ht="12.75">
      <c r="C901" s="83"/>
    </row>
    <row r="902" spans="3:3" ht="12.75">
      <c r="C902" s="83"/>
    </row>
    <row r="903" spans="3:3" ht="12.75">
      <c r="C903" s="83"/>
    </row>
    <row r="904" spans="3:3" ht="12.75">
      <c r="C904" s="83"/>
    </row>
    <row r="905" spans="3:3" ht="12.75">
      <c r="C905" s="83"/>
    </row>
    <row r="906" spans="3:3" ht="12.75">
      <c r="C906" s="83"/>
    </row>
    <row r="907" spans="3:3" ht="12.75">
      <c r="C907" s="83"/>
    </row>
    <row r="908" spans="3:3" ht="12.75">
      <c r="C908" s="83"/>
    </row>
    <row r="909" spans="3:3" ht="12.75">
      <c r="C909" s="83"/>
    </row>
    <row r="910" spans="3:3" ht="12.75">
      <c r="C910" s="83"/>
    </row>
    <row r="911" spans="3:3" ht="12.75">
      <c r="C911" s="83"/>
    </row>
    <row r="912" spans="3:3" ht="12.75">
      <c r="C912" s="83"/>
    </row>
    <row r="913" spans="3:3" ht="12.75">
      <c r="C913" s="83"/>
    </row>
    <row r="914" spans="3:3" ht="12.75">
      <c r="C914" s="83"/>
    </row>
    <row r="915" spans="3:3" ht="12.75">
      <c r="C915" s="83"/>
    </row>
    <row r="916" spans="3:3" ht="12.75">
      <c r="C916" s="83"/>
    </row>
    <row r="917" spans="3:3" ht="12.75">
      <c r="C917" s="83"/>
    </row>
    <row r="918" spans="3:3" ht="12.75">
      <c r="C918" s="83"/>
    </row>
    <row r="919" spans="3:3" ht="12.75">
      <c r="C919" s="83"/>
    </row>
    <row r="920" spans="3:3" ht="12.75">
      <c r="C920" s="83"/>
    </row>
    <row r="921" spans="3:3" ht="12.75">
      <c r="C921" s="83"/>
    </row>
    <row r="922" spans="3:3" ht="12.75">
      <c r="C922" s="83"/>
    </row>
    <row r="923" spans="3:3" ht="12.75">
      <c r="C923" s="83"/>
    </row>
    <row r="924" spans="3:3" ht="12.75">
      <c r="C924" s="83"/>
    </row>
    <row r="925" spans="3:3" ht="12.75">
      <c r="C925" s="83"/>
    </row>
    <row r="926" spans="3:3" ht="12.75">
      <c r="C926" s="83"/>
    </row>
    <row r="927" spans="3:3" ht="12.75">
      <c r="C927" s="83"/>
    </row>
    <row r="928" spans="3:3" ht="12.75">
      <c r="C928" s="83"/>
    </row>
    <row r="929" spans="3:3" ht="12.75">
      <c r="C929" s="83"/>
    </row>
    <row r="930" spans="3:3" ht="12.75">
      <c r="C930" s="83"/>
    </row>
    <row r="931" spans="3:3" ht="12.75">
      <c r="C931" s="83"/>
    </row>
    <row r="932" spans="3:3" ht="12.75">
      <c r="C932" s="83"/>
    </row>
    <row r="933" spans="3:3" ht="12.75">
      <c r="C933" s="83"/>
    </row>
    <row r="934" spans="3:3" ht="12.75">
      <c r="C934" s="83"/>
    </row>
    <row r="935" spans="3:3" ht="12.75">
      <c r="C935" s="83"/>
    </row>
    <row r="936" spans="3:3" ht="12.75">
      <c r="C936" s="83"/>
    </row>
    <row r="937" spans="3:3" ht="12.75">
      <c r="C937" s="83"/>
    </row>
    <row r="938" spans="3:3" ht="12.75">
      <c r="C938" s="83"/>
    </row>
    <row r="939" spans="3:3" ht="12.75">
      <c r="C939" s="83"/>
    </row>
    <row r="940" spans="3:3" ht="12.75">
      <c r="C940" s="83"/>
    </row>
    <row r="941" spans="3:3" ht="12.75">
      <c r="C941" s="83"/>
    </row>
    <row r="942" spans="3:3" ht="12.75">
      <c r="C942" s="83"/>
    </row>
    <row r="943" spans="3:3" ht="12.75">
      <c r="C943" s="83"/>
    </row>
    <row r="944" spans="3:3" ht="12.75">
      <c r="C944" s="83"/>
    </row>
    <row r="945" spans="3:3" ht="12.75">
      <c r="C945" s="83"/>
    </row>
    <row r="946" spans="3:3" ht="12.75">
      <c r="C946" s="83"/>
    </row>
    <row r="947" spans="3:3" ht="12.75">
      <c r="C947" s="83"/>
    </row>
    <row r="948" spans="3:3" ht="12.75">
      <c r="C948" s="83"/>
    </row>
    <row r="949" spans="3:3" ht="12.75">
      <c r="C949" s="83"/>
    </row>
    <row r="950" spans="3:3" ht="12.75">
      <c r="C950" s="83"/>
    </row>
    <row r="951" spans="3:3" ht="12.75">
      <c r="C951" s="83"/>
    </row>
    <row r="952" spans="3:3" ht="12.75">
      <c r="C952" s="83"/>
    </row>
    <row r="953" spans="3:3" ht="12.75">
      <c r="C953" s="83"/>
    </row>
    <row r="954" spans="3:3" ht="12.75">
      <c r="C954" s="83"/>
    </row>
    <row r="955" spans="3:3" ht="12.75">
      <c r="C955" s="83"/>
    </row>
    <row r="956" spans="3:3" ht="12.75">
      <c r="C956" s="83"/>
    </row>
    <row r="957" spans="3:3" ht="12.75">
      <c r="C957" s="83"/>
    </row>
    <row r="958" spans="3:3" ht="12.75">
      <c r="C958" s="83"/>
    </row>
    <row r="959" spans="3:3" ht="12.75">
      <c r="C959" s="83"/>
    </row>
    <row r="960" spans="3:3" ht="12.75">
      <c r="C960" s="83"/>
    </row>
    <row r="961" spans="3:3" ht="12.75">
      <c r="C961" s="83"/>
    </row>
    <row r="962" spans="3:3" ht="12.75">
      <c r="C962" s="83"/>
    </row>
    <row r="963" spans="3:3" ht="12.75">
      <c r="C963" s="83"/>
    </row>
    <row r="964" spans="3:3" ht="12.75">
      <c r="C964" s="83"/>
    </row>
    <row r="965" spans="3:3" ht="12.75">
      <c r="C965" s="83"/>
    </row>
    <row r="966" spans="3:3" ht="12.75">
      <c r="C966" s="83"/>
    </row>
    <row r="967" spans="3:3" ht="12.75">
      <c r="C967" s="83"/>
    </row>
    <row r="968" spans="3:3" ht="12.75">
      <c r="C968" s="83"/>
    </row>
    <row r="969" spans="3:3" ht="12.75">
      <c r="C969" s="83"/>
    </row>
    <row r="970" spans="3:3" ht="12.75">
      <c r="C970" s="83"/>
    </row>
    <row r="971" spans="3:3" ht="12.75">
      <c r="C971" s="83"/>
    </row>
    <row r="972" spans="3:3" ht="12.75">
      <c r="C972" s="83"/>
    </row>
    <row r="973" spans="3:3" ht="12.75">
      <c r="C973" s="83"/>
    </row>
    <row r="974" spans="3:3" ht="12.75">
      <c r="C974" s="83"/>
    </row>
    <row r="975" spans="3:3" ht="12.75">
      <c r="C975" s="83"/>
    </row>
    <row r="976" spans="3:3" ht="12.75">
      <c r="C976" s="83"/>
    </row>
    <row r="977" spans="3:3" ht="12.75">
      <c r="C977" s="83"/>
    </row>
    <row r="978" spans="3:3" ht="12.75">
      <c r="C978" s="83"/>
    </row>
    <row r="979" spans="3:3" ht="12.75">
      <c r="C979" s="83"/>
    </row>
    <row r="980" spans="3:3" ht="12.75">
      <c r="C980" s="83"/>
    </row>
    <row r="981" spans="3:3" ht="12.75">
      <c r="C981" s="83"/>
    </row>
    <row r="982" spans="3:3" ht="12.75">
      <c r="C982" s="83"/>
    </row>
    <row r="983" spans="3:3" ht="12.75">
      <c r="C983" s="83"/>
    </row>
    <row r="984" spans="3:3" ht="12.75">
      <c r="C984" s="83"/>
    </row>
    <row r="985" spans="3:3" ht="12.75">
      <c r="C985" s="83"/>
    </row>
    <row r="986" spans="3:3" ht="12.75">
      <c r="C986" s="83"/>
    </row>
    <row r="987" spans="3:3" ht="12.75">
      <c r="C987" s="83"/>
    </row>
    <row r="988" spans="3:3" ht="12.75">
      <c r="C988" s="83"/>
    </row>
    <row r="989" spans="3:3" ht="12.75">
      <c r="C989" s="83"/>
    </row>
    <row r="990" spans="3:3" ht="12.75">
      <c r="C990" s="83"/>
    </row>
    <row r="991" spans="3:3" ht="12.75">
      <c r="C991" s="83"/>
    </row>
    <row r="992" spans="3:3" ht="12.75">
      <c r="C992" s="83"/>
    </row>
    <row r="993" spans="3:3" ht="12.75">
      <c r="C993" s="83"/>
    </row>
    <row r="994" spans="3:3" ht="12.75">
      <c r="C994" s="83"/>
    </row>
    <row r="995" spans="3:3" ht="12.75">
      <c r="C995" s="83"/>
    </row>
    <row r="996" spans="3:3" ht="12.75">
      <c r="C996" s="83"/>
    </row>
    <row r="997" spans="3:3" ht="12.75">
      <c r="C997" s="83"/>
    </row>
    <row r="998" spans="3:3" ht="12.75">
      <c r="C998" s="83"/>
    </row>
    <row r="999" spans="3:3" ht="12.75">
      <c r="C999" s="83"/>
    </row>
    <row r="1000" spans="3:3" ht="12.75">
      <c r="C1000" s="83"/>
    </row>
    <row r="1001" spans="3:3" ht="12.75">
      <c r="C1001" s="83"/>
    </row>
    <row r="1002" spans="3:3" ht="12.75">
      <c r="C1002" s="83"/>
    </row>
    <row r="1003" spans="3:3" ht="12.75">
      <c r="C1003" s="83"/>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O1038"/>
  <sheetViews>
    <sheetView tabSelected="1" topLeftCell="A13" workbookViewId="0">
      <selection activeCell="L17" sqref="L17"/>
    </sheetView>
  </sheetViews>
  <sheetFormatPr defaultColWidth="14.42578125" defaultRowHeight="15.75" customHeight="1"/>
  <cols>
    <col min="1" max="1" width="36.7109375" customWidth="1"/>
    <col min="2" max="2" width="23.42578125" customWidth="1"/>
    <col min="3" max="3" width="19.85546875" customWidth="1"/>
    <col min="4" max="4" width="36.7109375" customWidth="1"/>
    <col min="5" max="5" width="19.28515625" customWidth="1"/>
    <col min="7" max="7" width="18.140625" customWidth="1"/>
  </cols>
  <sheetData>
    <row r="1" spans="1:15" ht="48" customHeight="1">
      <c r="D1" s="97"/>
      <c r="E1" s="98" t="s">
        <v>14</v>
      </c>
    </row>
    <row r="2" spans="1:15" ht="12.75">
      <c r="D2" s="97"/>
    </row>
    <row r="3" spans="1:15">
      <c r="D3" s="97"/>
      <c r="E3" s="99"/>
    </row>
    <row r="4" spans="1:15">
      <c r="D4" s="97"/>
      <c r="E4" s="100" t="s">
        <v>195</v>
      </c>
    </row>
    <row r="6" spans="1:15" ht="15">
      <c r="A6" s="260" t="s">
        <v>196</v>
      </c>
      <c r="B6" s="229"/>
      <c r="C6" s="229"/>
      <c r="D6" s="229"/>
      <c r="E6" s="229"/>
      <c r="F6" s="229"/>
      <c r="G6" s="229"/>
      <c r="H6" s="229"/>
      <c r="I6" s="229"/>
      <c r="J6" s="229"/>
      <c r="K6" s="229"/>
      <c r="L6" s="229"/>
      <c r="M6" s="50"/>
      <c r="N6" s="50"/>
      <c r="O6" s="50"/>
    </row>
    <row r="8" spans="1:15" ht="12.75">
      <c r="C8" s="261" t="s">
        <v>197</v>
      </c>
      <c r="D8" s="229"/>
      <c r="E8" s="229"/>
      <c r="F8" s="229"/>
    </row>
    <row r="9" spans="1:15">
      <c r="D9" s="101" t="s">
        <v>198</v>
      </c>
      <c r="E9" s="102"/>
    </row>
    <row r="11" spans="1:15" ht="42.75" customHeight="1"/>
    <row r="12" spans="1:15" ht="15">
      <c r="A12" s="249" t="s">
        <v>199</v>
      </c>
      <c r="B12" s="229"/>
      <c r="C12" s="229"/>
      <c r="D12" s="229"/>
      <c r="E12" s="229"/>
      <c r="F12" s="229"/>
      <c r="G12" s="229"/>
      <c r="H12" s="229"/>
      <c r="I12" s="229"/>
      <c r="J12" s="52"/>
      <c r="K12" s="52"/>
      <c r="L12" s="52"/>
      <c r="M12" s="52"/>
      <c r="N12" s="52"/>
      <c r="O12" s="52"/>
    </row>
    <row r="14" spans="1:15" ht="12.75">
      <c r="C14" s="261" t="s">
        <v>80</v>
      </c>
      <c r="D14" s="229"/>
      <c r="E14" s="229"/>
      <c r="F14" s="229"/>
      <c r="G14" s="229"/>
    </row>
    <row r="15" spans="1:15">
      <c r="D15" s="101" t="s">
        <v>198</v>
      </c>
      <c r="E15" s="103"/>
    </row>
    <row r="16" spans="1:15">
      <c r="A16" s="54"/>
      <c r="B16" s="54"/>
      <c r="C16" s="54"/>
      <c r="D16" s="54"/>
      <c r="E16" s="54"/>
      <c r="F16" s="54"/>
      <c r="G16" s="54"/>
      <c r="H16" s="54"/>
    </row>
    <row r="17" spans="1:14" ht="48.75" customHeight="1">
      <c r="A17" s="54"/>
      <c r="B17" s="54"/>
      <c r="C17" s="54"/>
      <c r="D17" s="54"/>
      <c r="E17" s="54"/>
      <c r="F17" s="54"/>
      <c r="G17" s="54"/>
      <c r="H17" s="54"/>
    </row>
    <row r="18" spans="1:14">
      <c r="A18" s="256" t="s">
        <v>200</v>
      </c>
      <c r="B18" s="229"/>
      <c r="C18" s="229"/>
      <c r="D18" s="229"/>
      <c r="E18" s="229"/>
      <c r="F18" s="229"/>
      <c r="G18" s="229"/>
      <c r="H18" s="229"/>
    </row>
    <row r="20" spans="1:14" ht="12.75">
      <c r="C20" s="261" t="s">
        <v>82</v>
      </c>
      <c r="D20" s="229"/>
      <c r="E20" s="229"/>
      <c r="F20" s="229"/>
      <c r="G20" s="229"/>
      <c r="H20" s="229"/>
    </row>
    <row r="21" spans="1:14">
      <c r="D21" s="101" t="s">
        <v>198</v>
      </c>
      <c r="E21" s="104"/>
    </row>
    <row r="22" spans="1:14">
      <c r="A22" s="56"/>
      <c r="B22" s="56"/>
      <c r="C22" s="56"/>
      <c r="D22" s="56"/>
      <c r="E22" s="56"/>
      <c r="F22" s="56"/>
      <c r="G22" s="56"/>
      <c r="H22" s="56"/>
      <c r="I22" s="56"/>
      <c r="J22" s="56"/>
    </row>
    <row r="23" spans="1:14">
      <c r="A23" s="56"/>
      <c r="B23" s="56"/>
      <c r="C23" s="56"/>
      <c r="D23" s="56"/>
      <c r="E23" s="56"/>
      <c r="F23" s="56"/>
      <c r="G23" s="56"/>
      <c r="H23" s="56"/>
      <c r="I23" s="56"/>
      <c r="J23" s="56"/>
    </row>
    <row r="24" spans="1:14">
      <c r="A24" s="56"/>
      <c r="B24" s="56"/>
      <c r="C24" s="56"/>
      <c r="D24" s="56"/>
      <c r="E24" s="56"/>
      <c r="F24" s="56"/>
      <c r="G24" s="56"/>
      <c r="H24" s="56"/>
      <c r="I24" s="56"/>
      <c r="J24" s="56"/>
    </row>
    <row r="25" spans="1:14">
      <c r="A25" s="56"/>
      <c r="B25" s="56"/>
      <c r="C25" s="56"/>
      <c r="D25" s="56"/>
      <c r="E25" s="56"/>
      <c r="F25" s="56"/>
      <c r="G25" s="56"/>
      <c r="H25" s="56"/>
      <c r="I25" s="56"/>
      <c r="J25" s="56"/>
    </row>
    <row r="26" spans="1:14">
      <c r="A26" s="258" t="s">
        <v>201</v>
      </c>
      <c r="B26" s="229"/>
      <c r="C26" s="229"/>
      <c r="D26" s="229"/>
      <c r="E26" s="229"/>
      <c r="F26" s="229"/>
      <c r="G26" s="229"/>
      <c r="H26" s="229"/>
      <c r="I26" s="229"/>
      <c r="J26" s="229"/>
    </row>
    <row r="28" spans="1:14" ht="15">
      <c r="A28" s="249" t="s">
        <v>202</v>
      </c>
      <c r="B28" s="229"/>
      <c r="C28" s="229"/>
      <c r="D28" s="229"/>
      <c r="E28" s="229"/>
      <c r="F28" s="229"/>
      <c r="G28" s="229"/>
      <c r="H28" s="229"/>
      <c r="I28" s="229"/>
      <c r="J28" s="229"/>
      <c r="K28" s="229"/>
      <c r="L28" s="229"/>
      <c r="M28" s="229"/>
      <c r="N28" s="229"/>
    </row>
    <row r="29" spans="1:14" ht="18" customHeight="1">
      <c r="C29" s="259" t="s">
        <v>85</v>
      </c>
      <c r="D29" s="229"/>
      <c r="E29" s="229"/>
      <c r="F29" s="229"/>
      <c r="G29" s="229"/>
      <c r="H29" s="229"/>
    </row>
    <row r="30" spans="1:14">
      <c r="D30" s="101" t="s">
        <v>198</v>
      </c>
      <c r="E30" s="105"/>
      <c r="I30" s="58"/>
      <c r="J30" s="58"/>
      <c r="K30" s="58"/>
    </row>
    <row r="31" spans="1:14" ht="28.5" customHeight="1">
      <c r="E31" s="99"/>
    </row>
    <row r="32" spans="1:14" ht="28.5" customHeight="1">
      <c r="D32" s="97"/>
      <c r="E32" s="99"/>
    </row>
    <row r="33" spans="1:7" ht="28.5" customHeight="1">
      <c r="D33" s="97"/>
      <c r="E33" s="99"/>
    </row>
    <row r="34" spans="1:7" ht="38.25">
      <c r="D34" s="97"/>
      <c r="E34" s="106" t="s">
        <v>203</v>
      </c>
      <c r="F34" s="107" t="s">
        <v>204</v>
      </c>
      <c r="G34" s="108" t="s">
        <v>205</v>
      </c>
    </row>
    <row r="35" spans="1:7" ht="25.5">
      <c r="D35" s="97"/>
      <c r="G35" s="109" t="s">
        <v>206</v>
      </c>
    </row>
    <row r="36" spans="1:7" ht="12.75">
      <c r="D36" s="97"/>
    </row>
    <row r="37" spans="1:7">
      <c r="A37" s="110"/>
      <c r="B37" s="110"/>
      <c r="C37" s="110"/>
      <c r="D37" s="111"/>
      <c r="E37" s="112" t="s">
        <v>207</v>
      </c>
    </row>
    <row r="38" spans="1:7" ht="15">
      <c r="A38" s="110"/>
      <c r="B38" s="110"/>
      <c r="C38" s="110"/>
      <c r="D38" s="111"/>
    </row>
    <row r="39" spans="1:7" ht="15">
      <c r="A39" s="113" t="s">
        <v>208</v>
      </c>
      <c r="B39" s="113" t="s">
        <v>209</v>
      </c>
      <c r="C39" s="114" t="s">
        <v>175</v>
      </c>
      <c r="D39" s="115" t="s">
        <v>210</v>
      </c>
    </row>
    <row r="40" spans="1:7" ht="15">
      <c r="A40" s="116">
        <v>44256</v>
      </c>
      <c r="B40" s="116">
        <v>44256</v>
      </c>
      <c r="C40" s="117">
        <v>0</v>
      </c>
      <c r="D40" s="118" t="s">
        <v>211</v>
      </c>
    </row>
    <row r="41" spans="1:7" ht="15">
      <c r="A41" s="116">
        <v>43891</v>
      </c>
      <c r="B41" s="116">
        <v>43891</v>
      </c>
      <c r="C41" s="117">
        <v>0</v>
      </c>
      <c r="D41" s="118" t="s">
        <v>211</v>
      </c>
    </row>
    <row r="42" spans="1:7" ht="150">
      <c r="A42" s="119">
        <v>43610</v>
      </c>
      <c r="B42" s="119">
        <v>43608</v>
      </c>
      <c r="C42" s="120">
        <v>0.3</v>
      </c>
      <c r="D42" s="121" t="s">
        <v>212</v>
      </c>
    </row>
    <row r="43" spans="1:7" ht="30">
      <c r="A43" s="122">
        <v>43610</v>
      </c>
      <c r="B43" s="122">
        <v>43608</v>
      </c>
      <c r="C43" s="123">
        <v>0.3</v>
      </c>
      <c r="D43" s="124" t="s">
        <v>213</v>
      </c>
    </row>
    <row r="44" spans="1:7" ht="15">
      <c r="A44" s="119">
        <v>43244</v>
      </c>
      <c r="B44" s="119">
        <v>43242</v>
      </c>
      <c r="C44" s="120">
        <v>0.3</v>
      </c>
      <c r="D44" s="121" t="s">
        <v>214</v>
      </c>
    </row>
    <row r="45" spans="1:7" ht="15">
      <c r="A45" s="122">
        <v>42882</v>
      </c>
      <c r="B45" s="122">
        <v>42880</v>
      </c>
      <c r="C45" s="123">
        <v>0.12</v>
      </c>
      <c r="D45" s="124" t="s">
        <v>215</v>
      </c>
    </row>
    <row r="46" spans="1:7" ht="15">
      <c r="A46" s="119">
        <v>42518</v>
      </c>
      <c r="B46" s="119">
        <v>42516</v>
      </c>
      <c r="C46" s="120">
        <v>0.3</v>
      </c>
      <c r="D46" s="121" t="s">
        <v>214</v>
      </c>
    </row>
    <row r="47" spans="1:7" ht="15">
      <c r="A47" s="122">
        <v>42153</v>
      </c>
      <c r="B47" s="122">
        <v>42151</v>
      </c>
      <c r="C47" s="123">
        <v>0.3</v>
      </c>
      <c r="D47" s="124" t="s">
        <v>214</v>
      </c>
    </row>
    <row r="48" spans="1:7" ht="15">
      <c r="A48" s="119">
        <v>41793</v>
      </c>
      <c r="B48" s="119">
        <v>41789</v>
      </c>
      <c r="C48" s="120">
        <v>0.2</v>
      </c>
      <c r="D48" s="121" t="s">
        <v>216</v>
      </c>
    </row>
    <row r="49" spans="1:14" ht="15">
      <c r="A49" s="122">
        <v>41422</v>
      </c>
      <c r="B49" s="122">
        <v>41418</v>
      </c>
      <c r="C49" s="123">
        <v>0.1</v>
      </c>
      <c r="D49" s="124" t="s">
        <v>217</v>
      </c>
    </row>
    <row r="50" spans="1:14" ht="15">
      <c r="A50" s="119">
        <v>41047</v>
      </c>
      <c r="B50" s="119">
        <v>41045</v>
      </c>
      <c r="C50" s="120">
        <v>0.25</v>
      </c>
      <c r="D50" s="121" t="s">
        <v>218</v>
      </c>
    </row>
    <row r="51" spans="1:14" ht="15">
      <c r="A51" s="122">
        <v>40683</v>
      </c>
      <c r="B51" s="122">
        <v>40681</v>
      </c>
      <c r="C51" s="123">
        <v>0.1</v>
      </c>
      <c r="D51" s="124" t="s">
        <v>219</v>
      </c>
    </row>
    <row r="52" spans="1:14" ht="15">
      <c r="A52" s="119">
        <v>39602</v>
      </c>
      <c r="B52" s="119">
        <v>39598</v>
      </c>
      <c r="C52" s="120">
        <v>0.25</v>
      </c>
      <c r="D52" s="121" t="s">
        <v>220</v>
      </c>
    </row>
    <row r="53" spans="1:14" ht="15">
      <c r="A53" s="122">
        <v>39234</v>
      </c>
      <c r="B53" s="122">
        <v>39232</v>
      </c>
      <c r="C53" s="123">
        <v>0.5</v>
      </c>
      <c r="D53" s="124" t="s">
        <v>221</v>
      </c>
    </row>
    <row r="54" spans="1:14" ht="15">
      <c r="A54" s="119">
        <v>38876</v>
      </c>
      <c r="B54" s="119">
        <v>38874</v>
      </c>
      <c r="C54" s="120">
        <v>0.5</v>
      </c>
      <c r="D54" s="121" t="s">
        <v>222</v>
      </c>
    </row>
    <row r="55" spans="1:14" ht="12.75">
      <c r="D55" s="97"/>
    </row>
    <row r="56" spans="1:14">
      <c r="D56" s="97"/>
      <c r="E56" s="125" t="s">
        <v>223</v>
      </c>
    </row>
    <row r="57" spans="1:14">
      <c r="A57" s="126"/>
      <c r="E57" s="127"/>
    </row>
    <row r="58" spans="1:14" ht="45">
      <c r="A58" s="126"/>
      <c r="E58" s="127" t="s">
        <v>224</v>
      </c>
    </row>
    <row r="59" spans="1:14" ht="15">
      <c r="A59" s="128"/>
      <c r="B59" s="129">
        <v>40238</v>
      </c>
      <c r="C59" s="129">
        <v>40603</v>
      </c>
      <c r="D59" s="129">
        <v>40969</v>
      </c>
      <c r="E59" s="129">
        <v>41334</v>
      </c>
      <c r="F59" s="129">
        <v>41699</v>
      </c>
      <c r="G59" s="129">
        <v>42064</v>
      </c>
      <c r="H59" s="129">
        <v>42430</v>
      </c>
      <c r="I59" s="129">
        <v>42795</v>
      </c>
      <c r="J59" s="129">
        <v>43160</v>
      </c>
      <c r="K59" s="129">
        <v>43525</v>
      </c>
      <c r="L59" s="129">
        <v>43891</v>
      </c>
      <c r="M59" s="129">
        <v>44256</v>
      </c>
      <c r="N59" s="130"/>
    </row>
    <row r="60" spans="1:14" ht="15">
      <c r="A60" s="131" t="s">
        <v>225</v>
      </c>
      <c r="B60" s="132">
        <v>2480</v>
      </c>
      <c r="C60" s="132">
        <v>3016</v>
      </c>
      <c r="D60" s="132">
        <v>3642</v>
      </c>
      <c r="E60" s="132">
        <v>4069</v>
      </c>
      <c r="F60" s="132">
        <v>4548</v>
      </c>
      <c r="G60" s="132">
        <v>5333</v>
      </c>
      <c r="H60" s="132">
        <v>5177</v>
      </c>
      <c r="I60" s="132">
        <v>5353</v>
      </c>
      <c r="J60" s="132">
        <v>5906</v>
      </c>
      <c r="K60" s="132">
        <v>6582</v>
      </c>
      <c r="L60" s="132">
        <v>6482</v>
      </c>
      <c r="M60" s="132">
        <v>3446</v>
      </c>
      <c r="N60" s="133"/>
    </row>
    <row r="61" spans="1:14" ht="12.75">
      <c r="A61" s="134" t="s">
        <v>226</v>
      </c>
      <c r="B61" s="135">
        <v>-1.9699999999999999E-2</v>
      </c>
      <c r="C61" s="135">
        <v>0.2162</v>
      </c>
      <c r="D61" s="135">
        <v>0.20760000000000001</v>
      </c>
      <c r="E61" s="135">
        <v>0.1172</v>
      </c>
      <c r="F61" s="135">
        <v>0.1177</v>
      </c>
      <c r="G61" s="135">
        <v>0.17249999999999999</v>
      </c>
      <c r="H61" s="135">
        <v>-2.92E-2</v>
      </c>
      <c r="I61" s="135">
        <v>3.4099999999999998E-2</v>
      </c>
      <c r="J61" s="135">
        <v>0.1033</v>
      </c>
      <c r="K61" s="135">
        <v>0.1144</v>
      </c>
      <c r="L61" s="135">
        <v>-1.52E-2</v>
      </c>
      <c r="M61" s="135">
        <v>-0.46829999999999999</v>
      </c>
      <c r="N61" s="136"/>
    </row>
    <row r="62" spans="1:14" ht="15">
      <c r="A62" s="131" t="s">
        <v>227</v>
      </c>
      <c r="B62" s="132">
        <v>2316</v>
      </c>
      <c r="C62" s="132">
        <v>2649</v>
      </c>
      <c r="D62" s="132">
        <v>3189</v>
      </c>
      <c r="E62" s="132">
        <v>3696</v>
      </c>
      <c r="F62" s="132">
        <v>4118</v>
      </c>
      <c r="G62" s="132">
        <v>4905</v>
      </c>
      <c r="H62" s="132">
        <v>4790</v>
      </c>
      <c r="I62" s="132">
        <v>5048</v>
      </c>
      <c r="J62" s="132">
        <v>5481</v>
      </c>
      <c r="K62" s="132">
        <v>6013</v>
      </c>
      <c r="L62" s="132">
        <v>5966</v>
      </c>
      <c r="M62" s="132">
        <v>3507</v>
      </c>
      <c r="N62" s="133"/>
    </row>
    <row r="63" spans="1:14" ht="12.75">
      <c r="A63" s="137" t="s">
        <v>228</v>
      </c>
      <c r="B63" s="138">
        <v>0.34870000000000001</v>
      </c>
      <c r="C63" s="138">
        <v>0.33650000000000002</v>
      </c>
      <c r="D63" s="138">
        <v>0.36609999999999998</v>
      </c>
      <c r="E63" s="138">
        <v>0.38850000000000001</v>
      </c>
      <c r="F63" s="138">
        <v>0.3952</v>
      </c>
      <c r="G63" s="138">
        <v>0.43780000000000002</v>
      </c>
      <c r="H63" s="138">
        <v>0.42409999999999998</v>
      </c>
      <c r="I63" s="138">
        <v>0.44040000000000001</v>
      </c>
      <c r="J63" s="138">
        <v>0.42420000000000002</v>
      </c>
      <c r="K63" s="138">
        <v>0.42630000000000001</v>
      </c>
      <c r="L63" s="138">
        <v>0.432</v>
      </c>
      <c r="M63" s="138">
        <v>0.4768</v>
      </c>
      <c r="N63" s="139"/>
    </row>
    <row r="64" spans="1:14" ht="12.75">
      <c r="A64" s="137" t="s">
        <v>229</v>
      </c>
      <c r="B64" s="140">
        <v>0.18140000000000001</v>
      </c>
      <c r="C64" s="140">
        <v>0.1908</v>
      </c>
      <c r="D64" s="140">
        <v>0.18890000000000001</v>
      </c>
      <c r="E64" s="140">
        <v>0.1986</v>
      </c>
      <c r="F64" s="140">
        <v>0.19220000000000001</v>
      </c>
      <c r="G64" s="140">
        <v>0.1656</v>
      </c>
      <c r="H64" s="140">
        <v>0.16300000000000001</v>
      </c>
      <c r="I64" s="140">
        <v>0.14419999999999999</v>
      </c>
      <c r="J64" s="140">
        <v>0.16289999999999999</v>
      </c>
      <c r="K64" s="140">
        <v>0.15459999999999999</v>
      </c>
      <c r="L64" s="140">
        <v>0.1636</v>
      </c>
      <c r="M64" s="140">
        <v>0.1774</v>
      </c>
      <c r="N64" s="141"/>
    </row>
    <row r="65" spans="1:14" ht="12.75">
      <c r="A65" s="137" t="s">
        <v>230</v>
      </c>
      <c r="B65" s="138">
        <v>0.1734</v>
      </c>
      <c r="C65" s="138">
        <v>0.22839999999999999</v>
      </c>
      <c r="D65" s="138">
        <v>0.13070000000000001</v>
      </c>
      <c r="E65" s="138">
        <v>0.14119999999999999</v>
      </c>
      <c r="F65" s="138">
        <v>0.1245</v>
      </c>
      <c r="G65" s="138">
        <v>0.12520000000000001</v>
      </c>
      <c r="H65" s="138">
        <v>0.13400000000000001</v>
      </c>
      <c r="I65" s="138">
        <v>0.1411</v>
      </c>
      <c r="J65" s="138">
        <v>0.14180000000000001</v>
      </c>
      <c r="K65" s="138">
        <v>0.14230000000000001</v>
      </c>
      <c r="L65" s="138">
        <v>0.154</v>
      </c>
      <c r="M65" s="138">
        <v>0.19570000000000001</v>
      </c>
      <c r="N65" s="139"/>
    </row>
    <row r="66" spans="1:14" ht="12.75">
      <c r="A66" s="137" t="s">
        <v>231</v>
      </c>
      <c r="B66" s="138">
        <v>0.23019999999999999</v>
      </c>
      <c r="C66" s="138">
        <v>0.1227</v>
      </c>
      <c r="D66" s="138">
        <v>0.18970000000000001</v>
      </c>
      <c r="E66" s="138">
        <v>0.1799</v>
      </c>
      <c r="F66" s="138">
        <v>0.19350000000000001</v>
      </c>
      <c r="G66" s="138">
        <v>0.19120000000000001</v>
      </c>
      <c r="H66" s="138">
        <v>0.2041</v>
      </c>
      <c r="I66" s="138">
        <v>0.21729999999999999</v>
      </c>
      <c r="J66" s="138">
        <v>0.19900000000000001</v>
      </c>
      <c r="K66" s="138">
        <v>0.1903</v>
      </c>
      <c r="L66" s="138">
        <v>0.17080000000000001</v>
      </c>
      <c r="M66" s="138">
        <v>0.16750000000000001</v>
      </c>
      <c r="N66" s="139"/>
    </row>
    <row r="67" spans="1:14" ht="15">
      <c r="A67" s="142" t="s">
        <v>98</v>
      </c>
      <c r="B67" s="143">
        <v>164</v>
      </c>
      <c r="C67" s="143">
        <v>367</v>
      </c>
      <c r="D67" s="143">
        <v>454</v>
      </c>
      <c r="E67" s="143">
        <v>373</v>
      </c>
      <c r="F67" s="143">
        <v>430</v>
      </c>
      <c r="G67" s="143">
        <v>427</v>
      </c>
      <c r="H67" s="143">
        <v>387</v>
      </c>
      <c r="I67" s="143">
        <v>305</v>
      </c>
      <c r="J67" s="143">
        <v>426</v>
      </c>
      <c r="K67" s="143">
        <v>569</v>
      </c>
      <c r="L67" s="143">
        <v>516</v>
      </c>
      <c r="M67" s="143">
        <v>-60</v>
      </c>
      <c r="N67" s="130"/>
    </row>
    <row r="68" spans="1:14" ht="12.75">
      <c r="A68" s="137" t="s">
        <v>232</v>
      </c>
      <c r="B68" s="140">
        <v>7.0000000000000007E-2</v>
      </c>
      <c r="C68" s="140">
        <v>0.12</v>
      </c>
      <c r="D68" s="140">
        <v>0.12</v>
      </c>
      <c r="E68" s="140">
        <v>0.09</v>
      </c>
      <c r="F68" s="140">
        <v>0.09</v>
      </c>
      <c r="G68" s="140">
        <v>0.08</v>
      </c>
      <c r="H68" s="140">
        <v>7.0000000000000007E-2</v>
      </c>
      <c r="I68" s="140">
        <v>0.06</v>
      </c>
      <c r="J68" s="140">
        <v>7.0000000000000007E-2</v>
      </c>
      <c r="K68" s="140">
        <v>0.09</v>
      </c>
      <c r="L68" s="140">
        <v>0.08</v>
      </c>
      <c r="M68" s="140">
        <v>-0.02</v>
      </c>
      <c r="N68" s="93"/>
    </row>
    <row r="69" spans="1:14" ht="12.75">
      <c r="A69" s="137" t="s">
        <v>99</v>
      </c>
      <c r="B69" s="144">
        <v>101</v>
      </c>
      <c r="C69" s="144">
        <v>-90</v>
      </c>
      <c r="D69" s="144">
        <v>82</v>
      </c>
      <c r="E69" s="144">
        <v>43</v>
      </c>
      <c r="F69" s="144">
        <v>87</v>
      </c>
      <c r="G69" s="144">
        <v>95</v>
      </c>
      <c r="H69" s="144">
        <v>93</v>
      </c>
      <c r="I69" s="144">
        <v>82</v>
      </c>
      <c r="J69" s="144">
        <v>137</v>
      </c>
      <c r="K69" s="144">
        <v>120</v>
      </c>
      <c r="L69" s="144">
        <v>285</v>
      </c>
      <c r="M69" s="144">
        <v>186</v>
      </c>
      <c r="N69" s="130"/>
    </row>
    <row r="70" spans="1:14" ht="12.75">
      <c r="A70" s="137" t="s">
        <v>101</v>
      </c>
      <c r="B70" s="144">
        <v>129</v>
      </c>
      <c r="C70" s="144">
        <v>124</v>
      </c>
      <c r="D70" s="144">
        <v>165</v>
      </c>
      <c r="E70" s="144">
        <v>191</v>
      </c>
      <c r="F70" s="144">
        <v>197</v>
      </c>
      <c r="G70" s="144">
        <v>200</v>
      </c>
      <c r="H70" s="144">
        <v>190</v>
      </c>
      <c r="I70" s="144">
        <v>178</v>
      </c>
      <c r="J70" s="144">
        <v>184</v>
      </c>
      <c r="K70" s="144">
        <v>233</v>
      </c>
      <c r="L70" s="144">
        <v>303</v>
      </c>
      <c r="M70" s="144">
        <v>276</v>
      </c>
      <c r="N70" s="130"/>
    </row>
    <row r="71" spans="1:14" ht="12.75">
      <c r="A71" s="137" t="s">
        <v>233</v>
      </c>
      <c r="B71" s="144">
        <v>177</v>
      </c>
      <c r="C71" s="144">
        <v>161</v>
      </c>
      <c r="D71" s="144">
        <v>166</v>
      </c>
      <c r="E71" s="144">
        <v>189</v>
      </c>
      <c r="F71" s="144">
        <v>196</v>
      </c>
      <c r="G71" s="144">
        <v>162</v>
      </c>
      <c r="H71" s="144">
        <v>159</v>
      </c>
      <c r="I71" s="144">
        <v>157</v>
      </c>
      <c r="J71" s="144">
        <v>170</v>
      </c>
      <c r="K71" s="144">
        <v>196</v>
      </c>
      <c r="L71" s="144">
        <v>340</v>
      </c>
      <c r="M71" s="144">
        <v>314</v>
      </c>
      <c r="N71" s="130"/>
    </row>
    <row r="72" spans="1:14" ht="15">
      <c r="A72" s="142" t="s">
        <v>234</v>
      </c>
      <c r="B72" s="143">
        <v>-40</v>
      </c>
      <c r="C72" s="143">
        <v>-8</v>
      </c>
      <c r="D72" s="143">
        <v>204</v>
      </c>
      <c r="E72" s="143">
        <v>37</v>
      </c>
      <c r="F72" s="143">
        <v>125</v>
      </c>
      <c r="G72" s="143">
        <v>160</v>
      </c>
      <c r="H72" s="143">
        <v>132</v>
      </c>
      <c r="I72" s="143">
        <v>52</v>
      </c>
      <c r="J72" s="143">
        <v>208</v>
      </c>
      <c r="K72" s="143">
        <v>260</v>
      </c>
      <c r="L72" s="143">
        <v>159</v>
      </c>
      <c r="M72" s="143">
        <v>-465</v>
      </c>
      <c r="N72" s="130"/>
    </row>
    <row r="73" spans="1:14" ht="12.75">
      <c r="A73" s="137" t="s">
        <v>235</v>
      </c>
      <c r="B73" s="140">
        <v>-0.24</v>
      </c>
      <c r="C73" s="140">
        <v>6.28</v>
      </c>
      <c r="D73" s="140">
        <v>0.3</v>
      </c>
      <c r="E73" s="140">
        <v>0.68</v>
      </c>
      <c r="F73" s="140">
        <v>0.24</v>
      </c>
      <c r="G73" s="140">
        <v>0.27</v>
      </c>
      <c r="H73" s="140">
        <v>0.35</v>
      </c>
      <c r="I73" s="140">
        <v>0.42</v>
      </c>
      <c r="J73" s="140">
        <v>0.32</v>
      </c>
      <c r="K73" s="140">
        <v>0.33</v>
      </c>
      <c r="L73" s="140">
        <v>-0.27</v>
      </c>
      <c r="M73" s="140">
        <v>0.35</v>
      </c>
      <c r="N73" s="145"/>
    </row>
    <row r="74" spans="1:14" ht="15">
      <c r="A74" s="142" t="s">
        <v>104</v>
      </c>
      <c r="B74" s="146">
        <v>-44</v>
      </c>
      <c r="C74" s="146">
        <v>54</v>
      </c>
      <c r="D74" s="146">
        <v>156</v>
      </c>
      <c r="E74" s="146">
        <v>29</v>
      </c>
      <c r="F74" s="146">
        <v>108</v>
      </c>
      <c r="G74" s="146">
        <v>113</v>
      </c>
      <c r="H74" s="146">
        <v>85</v>
      </c>
      <c r="I74" s="146">
        <v>26</v>
      </c>
      <c r="J74" s="146">
        <v>135</v>
      </c>
      <c r="K74" s="146">
        <v>168</v>
      </c>
      <c r="L74" s="146">
        <v>196</v>
      </c>
      <c r="M74" s="146">
        <v>-297</v>
      </c>
      <c r="N74" s="130"/>
    </row>
    <row r="75" spans="1:14" ht="12.75">
      <c r="A75" s="137" t="s">
        <v>236</v>
      </c>
      <c r="B75" s="144">
        <v>-7.16</v>
      </c>
      <c r="C75" s="144">
        <v>8.75</v>
      </c>
      <c r="D75" s="144">
        <v>25.38</v>
      </c>
      <c r="E75" s="144">
        <v>4.68</v>
      </c>
      <c r="F75" s="144">
        <v>17.53</v>
      </c>
      <c r="G75" s="144">
        <v>18.38</v>
      </c>
      <c r="H75" s="144">
        <v>13.82</v>
      </c>
      <c r="I75" s="144">
        <v>4.16</v>
      </c>
      <c r="J75" s="144">
        <v>21.93</v>
      </c>
      <c r="K75" s="144">
        <v>27.37</v>
      </c>
      <c r="L75" s="144">
        <v>30.3</v>
      </c>
      <c r="M75" s="144">
        <v>-44.62</v>
      </c>
      <c r="N75" s="130"/>
    </row>
    <row r="76" spans="1:14" ht="12.75">
      <c r="A76" s="147" t="s">
        <v>237</v>
      </c>
      <c r="B76" s="148">
        <v>0</v>
      </c>
      <c r="C76" s="148">
        <v>0.11</v>
      </c>
      <c r="D76" s="148">
        <v>0.1</v>
      </c>
      <c r="E76" s="148">
        <v>0.21</v>
      </c>
      <c r="F76" s="148">
        <v>0.11</v>
      </c>
      <c r="G76" s="148">
        <v>0.16</v>
      </c>
      <c r="H76" s="148">
        <v>0.22</v>
      </c>
      <c r="I76" s="148">
        <v>0.3</v>
      </c>
      <c r="J76" s="148">
        <v>0.14000000000000001</v>
      </c>
      <c r="K76" s="148">
        <v>0.11</v>
      </c>
      <c r="L76" s="148">
        <v>0</v>
      </c>
      <c r="M76" s="148">
        <v>0</v>
      </c>
    </row>
    <row r="77" spans="1:14" ht="12.75">
      <c r="A77" s="149"/>
      <c r="B77" s="130"/>
      <c r="C77" s="130"/>
      <c r="D77" s="130"/>
      <c r="E77" s="130"/>
      <c r="F77" s="130"/>
      <c r="G77" s="130"/>
      <c r="H77" s="130"/>
      <c r="I77" s="130"/>
      <c r="J77" s="130"/>
      <c r="K77" s="130"/>
      <c r="L77" s="130"/>
      <c r="M77" s="130"/>
    </row>
    <row r="78" spans="1:14" ht="12.75">
      <c r="A78" s="137"/>
      <c r="B78" s="130"/>
      <c r="C78" s="130"/>
      <c r="D78" s="130"/>
      <c r="E78" s="130"/>
      <c r="F78" s="130"/>
      <c r="G78" s="130"/>
      <c r="H78" s="130"/>
      <c r="I78" s="130"/>
      <c r="J78" s="130"/>
      <c r="K78" s="130"/>
      <c r="L78" s="130"/>
      <c r="M78" s="130"/>
    </row>
    <row r="79" spans="1:14">
      <c r="B79" s="130"/>
      <c r="C79" s="130"/>
      <c r="D79" s="130"/>
      <c r="E79" s="150" t="s">
        <v>238</v>
      </c>
      <c r="F79" s="130"/>
      <c r="G79" s="130"/>
      <c r="H79" s="130"/>
      <c r="I79" s="130"/>
      <c r="J79" s="130"/>
      <c r="K79" s="130"/>
      <c r="L79" s="130"/>
      <c r="M79" s="130"/>
    </row>
    <row r="80" spans="1:14">
      <c r="A80" s="126"/>
      <c r="B80" s="130"/>
      <c r="C80" s="130"/>
      <c r="E80" s="127"/>
      <c r="F80" s="130"/>
      <c r="G80" s="130"/>
      <c r="H80" s="130"/>
      <c r="I80" s="130"/>
      <c r="J80" s="130"/>
      <c r="K80" s="130"/>
      <c r="L80" s="130"/>
      <c r="M80" s="130"/>
    </row>
    <row r="81" spans="1:14" ht="45">
      <c r="A81" s="126"/>
      <c r="B81" s="130"/>
      <c r="C81" s="130"/>
      <c r="E81" s="127" t="s">
        <v>224</v>
      </c>
      <c r="F81" s="130"/>
      <c r="G81" s="130"/>
      <c r="H81" s="130"/>
      <c r="I81" s="130"/>
      <c r="J81" s="130"/>
      <c r="K81" s="130"/>
      <c r="L81" s="130"/>
      <c r="M81" s="130"/>
    </row>
    <row r="82" spans="1:14" ht="15">
      <c r="A82" s="151"/>
      <c r="B82" s="129">
        <v>40238</v>
      </c>
      <c r="C82" s="129">
        <v>40603</v>
      </c>
      <c r="D82" s="129">
        <v>40969</v>
      </c>
      <c r="E82" s="129">
        <v>41334</v>
      </c>
      <c r="F82" s="129">
        <v>41699</v>
      </c>
      <c r="G82" s="129">
        <v>42064</v>
      </c>
      <c r="H82" s="129">
        <v>42430</v>
      </c>
      <c r="I82" s="129">
        <v>42795</v>
      </c>
      <c r="J82" s="129">
        <v>43160</v>
      </c>
      <c r="K82" s="129">
        <v>43525</v>
      </c>
      <c r="L82" s="129">
        <v>43891</v>
      </c>
      <c r="M82" s="129">
        <v>44256</v>
      </c>
      <c r="N82" s="152"/>
    </row>
    <row r="83" spans="1:14" ht="15">
      <c r="A83" s="131" t="s">
        <v>239</v>
      </c>
      <c r="B83" s="143">
        <v>61</v>
      </c>
      <c r="C83" s="143">
        <v>61</v>
      </c>
      <c r="D83" s="143">
        <v>61</v>
      </c>
      <c r="E83" s="143">
        <v>61</v>
      </c>
      <c r="F83" s="143">
        <v>61</v>
      </c>
      <c r="G83" s="143">
        <v>61</v>
      </c>
      <c r="H83" s="143">
        <v>61</v>
      </c>
      <c r="I83" s="143">
        <v>61</v>
      </c>
      <c r="J83" s="143">
        <v>61</v>
      </c>
      <c r="K83" s="143">
        <v>61</v>
      </c>
      <c r="L83" s="143">
        <v>65</v>
      </c>
      <c r="M83" s="143">
        <v>67</v>
      </c>
      <c r="N83" s="130"/>
    </row>
    <row r="84" spans="1:14" ht="12.75">
      <c r="A84" s="137" t="s">
        <v>240</v>
      </c>
      <c r="B84" s="144">
        <v>61</v>
      </c>
      <c r="C84" s="144">
        <v>61</v>
      </c>
      <c r="D84" s="144">
        <v>61</v>
      </c>
      <c r="E84" s="144">
        <v>61</v>
      </c>
      <c r="F84" s="144">
        <v>61</v>
      </c>
      <c r="G84" s="144">
        <v>61</v>
      </c>
      <c r="H84" s="144">
        <v>61</v>
      </c>
      <c r="I84" s="144">
        <v>61</v>
      </c>
      <c r="J84" s="144">
        <v>61</v>
      </c>
      <c r="K84" s="144">
        <v>61</v>
      </c>
      <c r="L84" s="144">
        <v>65</v>
      </c>
      <c r="M84" s="144">
        <v>67</v>
      </c>
      <c r="N84" s="130"/>
    </row>
    <row r="85" spans="1:14" ht="12.75">
      <c r="A85" s="137" t="s">
        <v>130</v>
      </c>
      <c r="B85" s="153">
        <v>1114</v>
      </c>
      <c r="C85" s="153">
        <v>1159</v>
      </c>
      <c r="D85" s="153">
        <v>1301</v>
      </c>
      <c r="E85" s="153">
        <v>1318</v>
      </c>
      <c r="F85" s="153">
        <v>1405</v>
      </c>
      <c r="G85" s="153">
        <v>1480</v>
      </c>
      <c r="H85" s="153">
        <v>1611</v>
      </c>
      <c r="I85" s="153">
        <v>1612</v>
      </c>
      <c r="J85" s="153">
        <v>1751</v>
      </c>
      <c r="K85" s="153">
        <v>1892</v>
      </c>
      <c r="L85" s="153">
        <v>2311</v>
      </c>
      <c r="M85" s="153">
        <v>2031</v>
      </c>
      <c r="N85" s="133"/>
    </row>
    <row r="86" spans="1:14" ht="12.75">
      <c r="A86" s="137" t="s">
        <v>241</v>
      </c>
      <c r="B86" s="153">
        <v>1692</v>
      </c>
      <c r="C86" s="153">
        <v>1609</v>
      </c>
      <c r="D86" s="153">
        <v>1747</v>
      </c>
      <c r="E86" s="153">
        <v>1753</v>
      </c>
      <c r="F86" s="153">
        <v>1901</v>
      </c>
      <c r="G86" s="153">
        <v>1881</v>
      </c>
      <c r="H86" s="153">
        <v>2063</v>
      </c>
      <c r="I86" s="153">
        <v>2140</v>
      </c>
      <c r="J86" s="153">
        <v>2353</v>
      </c>
      <c r="K86" s="153">
        <v>2468</v>
      </c>
      <c r="L86" s="153">
        <v>2556</v>
      </c>
      <c r="M86" s="153">
        <v>2177</v>
      </c>
      <c r="N86" s="133"/>
    </row>
    <row r="87" spans="1:14" ht="15">
      <c r="A87" s="131" t="s">
        <v>242</v>
      </c>
      <c r="B87" s="143">
        <v>639</v>
      </c>
      <c r="C87" s="143">
        <v>764</v>
      </c>
      <c r="D87" s="143">
        <v>875</v>
      </c>
      <c r="E87" s="132">
        <v>1032</v>
      </c>
      <c r="F87" s="132">
        <v>1056</v>
      </c>
      <c r="G87" s="132">
        <v>1227</v>
      </c>
      <c r="H87" s="132">
        <v>1170</v>
      </c>
      <c r="I87" s="132">
        <v>1425</v>
      </c>
      <c r="J87" s="132">
        <v>1925</v>
      </c>
      <c r="K87" s="132">
        <v>2219</v>
      </c>
      <c r="L87" s="132">
        <v>2790</v>
      </c>
      <c r="M87" s="132">
        <v>2456</v>
      </c>
      <c r="N87" s="133"/>
    </row>
    <row r="88" spans="1:14" ht="12.75">
      <c r="A88" s="137" t="s">
        <v>243</v>
      </c>
      <c r="B88" s="144">
        <v>7</v>
      </c>
      <c r="C88" s="144">
        <v>8</v>
      </c>
      <c r="D88" s="144">
        <v>14</v>
      </c>
      <c r="E88" s="144">
        <v>12</v>
      </c>
      <c r="F88" s="144">
        <v>71</v>
      </c>
      <c r="G88" s="144">
        <v>73</v>
      </c>
      <c r="H88" s="144">
        <v>65</v>
      </c>
      <c r="I88" s="144">
        <v>69</v>
      </c>
      <c r="J88" s="144">
        <v>76</v>
      </c>
      <c r="K88" s="144">
        <v>83</v>
      </c>
      <c r="L88" s="144">
        <v>88</v>
      </c>
      <c r="M88" s="144">
        <v>82</v>
      </c>
      <c r="N88" s="130"/>
    </row>
    <row r="89" spans="1:14" ht="12.75">
      <c r="A89" s="137" t="s">
        <v>244</v>
      </c>
      <c r="B89" s="144">
        <v>356</v>
      </c>
      <c r="C89" s="144">
        <v>373</v>
      </c>
      <c r="D89" s="144">
        <v>417</v>
      </c>
      <c r="E89" s="144">
        <v>525</v>
      </c>
      <c r="F89" s="144">
        <v>593</v>
      </c>
      <c r="G89" s="144">
        <v>702</v>
      </c>
      <c r="H89" s="144">
        <v>589</v>
      </c>
      <c r="I89" s="144">
        <v>773</v>
      </c>
      <c r="J89" s="153">
        <v>1126</v>
      </c>
      <c r="K89" s="153">
        <v>1352</v>
      </c>
      <c r="L89" s="153">
        <v>1406</v>
      </c>
      <c r="M89" s="153">
        <v>1164</v>
      </c>
      <c r="N89" s="133"/>
    </row>
    <row r="90" spans="1:14" ht="12.75">
      <c r="A90" s="137" t="s">
        <v>245</v>
      </c>
      <c r="B90" s="144">
        <v>12</v>
      </c>
      <c r="C90" s="144">
        <v>0</v>
      </c>
      <c r="D90" s="144">
        <v>0</v>
      </c>
      <c r="E90" s="144">
        <v>0</v>
      </c>
      <c r="F90" s="144">
        <v>0</v>
      </c>
      <c r="G90" s="144">
        <v>44</v>
      </c>
      <c r="H90" s="144">
        <v>194</v>
      </c>
      <c r="I90" s="144">
        <v>42</v>
      </c>
      <c r="J90" s="144">
        <v>41</v>
      </c>
      <c r="K90" s="144">
        <v>56</v>
      </c>
      <c r="L90" s="144">
        <v>85</v>
      </c>
      <c r="M90" s="144">
        <v>68</v>
      </c>
      <c r="N90" s="145"/>
    </row>
    <row r="91" spans="1:14" ht="12.75">
      <c r="A91" s="137" t="s">
        <v>246</v>
      </c>
      <c r="B91" s="144">
        <v>264</v>
      </c>
      <c r="C91" s="144">
        <v>383</v>
      </c>
      <c r="D91" s="144">
        <v>443</v>
      </c>
      <c r="E91" s="144">
        <v>495</v>
      </c>
      <c r="F91" s="144">
        <v>392</v>
      </c>
      <c r="G91" s="144">
        <v>409</v>
      </c>
      <c r="H91" s="144">
        <v>322</v>
      </c>
      <c r="I91" s="144">
        <v>539</v>
      </c>
      <c r="J91" s="144">
        <v>681</v>
      </c>
      <c r="K91" s="144">
        <v>728</v>
      </c>
      <c r="L91" s="153">
        <v>1211</v>
      </c>
      <c r="M91" s="153">
        <v>1142</v>
      </c>
      <c r="N91" s="133"/>
    </row>
    <row r="92" spans="1:14" ht="15">
      <c r="A92" s="142" t="s">
        <v>247</v>
      </c>
      <c r="B92" s="154">
        <v>3507</v>
      </c>
      <c r="C92" s="154">
        <v>3594</v>
      </c>
      <c r="D92" s="154">
        <v>3984</v>
      </c>
      <c r="E92" s="154">
        <v>4164</v>
      </c>
      <c r="F92" s="154">
        <v>4422</v>
      </c>
      <c r="G92" s="154">
        <v>4650</v>
      </c>
      <c r="H92" s="154">
        <v>4905</v>
      </c>
      <c r="I92" s="154">
        <v>5238</v>
      </c>
      <c r="J92" s="154">
        <v>6090</v>
      </c>
      <c r="K92" s="154">
        <v>6640</v>
      </c>
      <c r="L92" s="154">
        <v>7722</v>
      </c>
      <c r="M92" s="154">
        <v>6730</v>
      </c>
      <c r="N92" s="133"/>
    </row>
    <row r="93" spans="1:14" ht="15">
      <c r="A93" s="131" t="s">
        <v>248</v>
      </c>
      <c r="B93" s="132">
        <v>1416</v>
      </c>
      <c r="C93" s="132">
        <v>1280</v>
      </c>
      <c r="D93" s="132">
        <v>1348</v>
      </c>
      <c r="E93" s="132">
        <v>1307</v>
      </c>
      <c r="F93" s="132">
        <v>1256</v>
      </c>
      <c r="G93" s="132">
        <v>1274</v>
      </c>
      <c r="H93" s="132">
        <v>1174</v>
      </c>
      <c r="I93" s="132">
        <v>1169</v>
      </c>
      <c r="J93" s="132">
        <v>1741</v>
      </c>
      <c r="K93" s="132">
        <v>1935</v>
      </c>
      <c r="L93" s="132">
        <v>2441</v>
      </c>
      <c r="M93" s="132">
        <v>2044</v>
      </c>
      <c r="N93" s="133"/>
    </row>
    <row r="94" spans="1:14" ht="12.75">
      <c r="A94" s="137" t="s">
        <v>249</v>
      </c>
      <c r="B94" s="144">
        <v>54.62</v>
      </c>
      <c r="C94" s="144">
        <v>51.67</v>
      </c>
      <c r="D94" s="144">
        <v>73.94</v>
      </c>
      <c r="E94" s="144">
        <v>47.5</v>
      </c>
      <c r="F94" s="144">
        <v>87.62</v>
      </c>
      <c r="G94" s="144">
        <v>95.74</v>
      </c>
      <c r="H94" s="144">
        <v>63.84</v>
      </c>
      <c r="I94" s="144">
        <v>63.84</v>
      </c>
      <c r="J94" s="144">
        <v>181.09</v>
      </c>
      <c r="K94" s="144">
        <v>181.03</v>
      </c>
      <c r="L94" s="144">
        <v>181.44</v>
      </c>
      <c r="M94" s="144">
        <v>181.43</v>
      </c>
      <c r="N94" s="145"/>
    </row>
    <row r="95" spans="1:14" ht="12.75">
      <c r="A95" s="137" t="s">
        <v>250</v>
      </c>
      <c r="B95" s="144">
        <v>287.26</v>
      </c>
      <c r="C95" s="144">
        <v>333.98</v>
      </c>
      <c r="D95" s="144">
        <v>366.75</v>
      </c>
      <c r="E95" s="144">
        <v>347.36</v>
      </c>
      <c r="F95" s="144">
        <v>430.31</v>
      </c>
      <c r="G95" s="144">
        <v>449.74</v>
      </c>
      <c r="H95" s="144">
        <v>313.64999999999998</v>
      </c>
      <c r="I95" s="144">
        <v>366.85</v>
      </c>
      <c r="J95" s="144">
        <v>678.21</v>
      </c>
      <c r="K95" s="144">
        <v>789.51</v>
      </c>
      <c r="L95" s="155">
        <v>1464.64</v>
      </c>
      <c r="M95" s="155">
        <v>1285.95</v>
      </c>
      <c r="N95" s="145"/>
    </row>
    <row r="96" spans="1:14" ht="12.75">
      <c r="A96" s="137" t="s">
        <v>251</v>
      </c>
      <c r="B96" s="144">
        <v>944.54</v>
      </c>
      <c r="C96" s="155">
        <v>1471.92</v>
      </c>
      <c r="D96" s="155">
        <v>1594.15</v>
      </c>
      <c r="E96" s="155">
        <v>1611.92</v>
      </c>
      <c r="F96" s="155">
        <v>1787.03</v>
      </c>
      <c r="G96" s="155">
        <v>1855.37</v>
      </c>
      <c r="H96" s="144">
        <v>809.68</v>
      </c>
      <c r="I96" s="144">
        <v>880.07</v>
      </c>
      <c r="J96" s="155">
        <v>1054.31</v>
      </c>
      <c r="K96" s="155">
        <v>1319.51</v>
      </c>
      <c r="L96" s="155">
        <v>1428.25</v>
      </c>
      <c r="M96" s="155">
        <v>1442.28</v>
      </c>
      <c r="N96" s="145"/>
    </row>
    <row r="97" spans="1:14" ht="12.75">
      <c r="A97" s="137" t="s">
        <v>252</v>
      </c>
      <c r="B97" s="144">
        <v>44.6</v>
      </c>
      <c r="C97" s="144">
        <v>73.290000000000006</v>
      </c>
      <c r="D97" s="144">
        <v>70.39</v>
      </c>
      <c r="E97" s="144">
        <v>70.39</v>
      </c>
      <c r="F97" s="144">
        <v>70.48</v>
      </c>
      <c r="G97" s="144">
        <v>70.72</v>
      </c>
      <c r="H97" s="144">
        <v>20.45</v>
      </c>
      <c r="I97" s="144">
        <v>20.149999999999999</v>
      </c>
      <c r="J97" s="144">
        <v>20.149999999999999</v>
      </c>
      <c r="K97" s="144">
        <v>20.260000000000002</v>
      </c>
      <c r="L97" s="144">
        <v>20.36</v>
      </c>
      <c r="M97" s="144">
        <v>20.36</v>
      </c>
      <c r="N97" s="145"/>
    </row>
    <row r="98" spans="1:14" ht="12.75">
      <c r="A98" s="137" t="s">
        <v>253</v>
      </c>
      <c r="B98" s="144">
        <v>0</v>
      </c>
      <c r="C98" s="144">
        <v>12.77</v>
      </c>
      <c r="D98" s="144">
        <v>13.34</v>
      </c>
      <c r="E98" s="144">
        <v>13.03</v>
      </c>
      <c r="F98" s="144">
        <v>13.81</v>
      </c>
      <c r="G98" s="144">
        <v>13.32</v>
      </c>
      <c r="H98" s="144">
        <v>5.72</v>
      </c>
      <c r="I98" s="144">
        <v>12.57</v>
      </c>
      <c r="J98" s="144">
        <v>19.97</v>
      </c>
      <c r="K98" s="144">
        <v>22.5</v>
      </c>
      <c r="L98" s="144">
        <v>26.32</v>
      </c>
      <c r="M98" s="144">
        <v>24.19</v>
      </c>
      <c r="N98" s="145"/>
    </row>
    <row r="99" spans="1:14" ht="12.75">
      <c r="A99" s="137" t="s">
        <v>254</v>
      </c>
      <c r="B99" s="144">
        <v>0</v>
      </c>
      <c r="C99" s="144">
        <v>12.52</v>
      </c>
      <c r="D99" s="144">
        <v>14.87</v>
      </c>
      <c r="E99" s="144">
        <v>15.24</v>
      </c>
      <c r="F99" s="144">
        <v>12.12</v>
      </c>
      <c r="G99" s="144">
        <v>13.87</v>
      </c>
      <c r="H99" s="144">
        <v>4.55</v>
      </c>
      <c r="I99" s="144">
        <v>7.09</v>
      </c>
      <c r="J99" s="144">
        <v>8.59</v>
      </c>
      <c r="K99" s="144">
        <v>10.37</v>
      </c>
      <c r="L99" s="144">
        <v>13.02</v>
      </c>
      <c r="M99" s="153">
        <v>13.15</v>
      </c>
      <c r="N99" s="145"/>
    </row>
    <row r="100" spans="1:14" ht="12.75">
      <c r="A100" s="137" t="s">
        <v>255</v>
      </c>
      <c r="B100" s="144">
        <v>34.840000000000003</v>
      </c>
      <c r="C100" s="144">
        <v>72.08</v>
      </c>
      <c r="D100" s="144">
        <v>92.46</v>
      </c>
      <c r="E100" s="144">
        <v>110.83</v>
      </c>
      <c r="F100" s="144">
        <v>115.25</v>
      </c>
      <c r="G100" s="144">
        <v>114.02</v>
      </c>
      <c r="H100" s="144">
        <v>46.1</v>
      </c>
      <c r="I100" s="144">
        <v>61.04</v>
      </c>
      <c r="J100" s="144">
        <v>116.68</v>
      </c>
      <c r="K100" s="144">
        <v>161.08000000000001</v>
      </c>
      <c r="L100" s="144">
        <v>193.41</v>
      </c>
      <c r="M100" s="144">
        <v>189.94</v>
      </c>
      <c r="N100" s="145"/>
    </row>
    <row r="101" spans="1:14" ht="12.75">
      <c r="A101" s="137" t="s">
        <v>256</v>
      </c>
      <c r="B101" s="144">
        <v>81.77</v>
      </c>
      <c r="C101" s="144">
        <v>117.42</v>
      </c>
      <c r="D101" s="144">
        <v>119.48</v>
      </c>
      <c r="E101" s="144">
        <v>117.17</v>
      </c>
      <c r="F101" s="144">
        <v>120.3</v>
      </c>
      <c r="G101" s="144">
        <v>117.39</v>
      </c>
      <c r="H101" s="144">
        <v>60.16</v>
      </c>
      <c r="I101" s="144">
        <v>61.75</v>
      </c>
      <c r="J101" s="144">
        <v>78.88</v>
      </c>
      <c r="K101" s="144">
        <v>82.5</v>
      </c>
      <c r="L101" s="144">
        <v>65.400000000000006</v>
      </c>
      <c r="M101" s="144">
        <v>67.72</v>
      </c>
      <c r="N101" s="145"/>
    </row>
    <row r="102" spans="1:14" ht="12.75">
      <c r="A102" s="137" t="s">
        <v>257</v>
      </c>
      <c r="B102" s="144">
        <v>12.8</v>
      </c>
      <c r="C102" s="144">
        <v>10.18</v>
      </c>
      <c r="D102" s="144">
        <v>10.18</v>
      </c>
      <c r="E102" s="144">
        <v>10.18</v>
      </c>
      <c r="F102" s="144">
        <v>10.18</v>
      </c>
      <c r="G102" s="144">
        <v>10.18</v>
      </c>
      <c r="H102" s="144">
        <v>11.5</v>
      </c>
      <c r="I102" s="144">
        <v>11.5</v>
      </c>
      <c r="J102" s="144">
        <v>61.52</v>
      </c>
      <c r="K102" s="144">
        <v>11.5</v>
      </c>
      <c r="L102" s="144">
        <v>11.5</v>
      </c>
      <c r="M102" s="144">
        <v>1.01</v>
      </c>
      <c r="N102" s="130"/>
    </row>
    <row r="103" spans="1:14" ht="12.75">
      <c r="A103" s="137" t="s">
        <v>258</v>
      </c>
      <c r="B103" s="155">
        <v>1014.41</v>
      </c>
      <c r="C103" s="144">
        <v>322.2</v>
      </c>
      <c r="D103" s="144">
        <v>354.91</v>
      </c>
      <c r="E103" s="144">
        <v>485.37</v>
      </c>
      <c r="F103" s="144">
        <v>331.21</v>
      </c>
      <c r="G103" s="144">
        <v>380.61</v>
      </c>
      <c r="H103" s="144">
        <v>-4.2699999999999996</v>
      </c>
      <c r="I103" s="144">
        <v>0.88</v>
      </c>
      <c r="J103" s="144">
        <v>-2.12</v>
      </c>
      <c r="K103" s="144">
        <v>7.17</v>
      </c>
      <c r="L103" s="144">
        <v>15.92</v>
      </c>
      <c r="M103" s="144">
        <v>17.37</v>
      </c>
      <c r="N103" s="145"/>
    </row>
    <row r="104" spans="1:14" ht="15">
      <c r="A104" s="142" t="s">
        <v>109</v>
      </c>
      <c r="B104" s="156">
        <v>2474.84</v>
      </c>
      <c r="C104" s="156">
        <v>2478.0300000000002</v>
      </c>
      <c r="D104" s="156">
        <v>2710.47</v>
      </c>
      <c r="E104" s="156">
        <v>2828.99</v>
      </c>
      <c r="F104" s="156">
        <v>2978.31</v>
      </c>
      <c r="G104" s="156">
        <v>3120.96</v>
      </c>
      <c r="H104" s="156">
        <v>1331.38</v>
      </c>
      <c r="I104" s="156">
        <v>1485.74</v>
      </c>
      <c r="J104" s="156">
        <v>2217.2800000000002</v>
      </c>
      <c r="K104" s="156">
        <v>2605.4299999999998</v>
      </c>
      <c r="L104" s="156">
        <v>3420.26</v>
      </c>
      <c r="M104" s="156">
        <v>3243.4</v>
      </c>
      <c r="N104" s="145"/>
    </row>
    <row r="105" spans="1:14" ht="12.75">
      <c r="A105" s="137" t="s">
        <v>259</v>
      </c>
      <c r="B105" s="155">
        <v>1058.75</v>
      </c>
      <c r="C105" s="155">
        <v>1197.83</v>
      </c>
      <c r="D105" s="155">
        <v>1362.3</v>
      </c>
      <c r="E105" s="155">
        <v>1522.28</v>
      </c>
      <c r="F105" s="155">
        <v>1721.95</v>
      </c>
      <c r="G105" s="155">
        <v>1846.57</v>
      </c>
      <c r="H105" s="144">
        <v>156.88</v>
      </c>
      <c r="I105" s="144">
        <v>317.06</v>
      </c>
      <c r="J105" s="144">
        <v>476.55</v>
      </c>
      <c r="K105" s="144">
        <v>670.54</v>
      </c>
      <c r="L105" s="144">
        <v>979.09</v>
      </c>
      <c r="M105" s="155">
        <v>1199.3</v>
      </c>
      <c r="N105" s="145"/>
    </row>
    <row r="106" spans="1:14" ht="12.75">
      <c r="A106" s="137" t="s">
        <v>260</v>
      </c>
      <c r="B106" s="144">
        <v>63</v>
      </c>
      <c r="C106" s="144">
        <v>84</v>
      </c>
      <c r="D106" s="144">
        <v>126</v>
      </c>
      <c r="E106" s="144">
        <v>174</v>
      </c>
      <c r="F106" s="144">
        <v>174</v>
      </c>
      <c r="G106" s="144">
        <v>196</v>
      </c>
      <c r="H106" s="144">
        <v>240</v>
      </c>
      <c r="I106" s="144">
        <v>412</v>
      </c>
      <c r="J106" s="144">
        <v>271</v>
      </c>
      <c r="K106" s="144">
        <v>114</v>
      </c>
      <c r="L106" s="144">
        <v>40</v>
      </c>
      <c r="M106" s="144">
        <v>21</v>
      </c>
      <c r="N106" s="130"/>
    </row>
    <row r="107" spans="1:14" ht="12.75">
      <c r="A107" s="137" t="s">
        <v>261</v>
      </c>
      <c r="B107" s="144">
        <v>630</v>
      </c>
      <c r="C107" s="144">
        <v>500</v>
      </c>
      <c r="D107" s="144">
        <v>508</v>
      </c>
      <c r="E107" s="144">
        <v>524</v>
      </c>
      <c r="F107" s="144">
        <v>515</v>
      </c>
      <c r="G107" s="144">
        <v>427</v>
      </c>
      <c r="H107" s="144">
        <v>609</v>
      </c>
      <c r="I107" s="144">
        <v>640</v>
      </c>
      <c r="J107" s="144">
        <v>636</v>
      </c>
      <c r="K107" s="144">
        <v>540</v>
      </c>
      <c r="L107" s="144">
        <v>598</v>
      </c>
      <c r="M107" s="144">
        <v>500</v>
      </c>
      <c r="N107" s="130"/>
    </row>
    <row r="108" spans="1:14" ht="15">
      <c r="A108" s="131" t="s">
        <v>262</v>
      </c>
      <c r="B108" s="132">
        <v>1399</v>
      </c>
      <c r="C108" s="132">
        <v>1730</v>
      </c>
      <c r="D108" s="132">
        <v>2001</v>
      </c>
      <c r="E108" s="132">
        <v>2159</v>
      </c>
      <c r="F108" s="132">
        <v>2477</v>
      </c>
      <c r="G108" s="132">
        <v>2753</v>
      </c>
      <c r="H108" s="132">
        <v>2881</v>
      </c>
      <c r="I108" s="132">
        <v>3016</v>
      </c>
      <c r="J108" s="132">
        <v>3443</v>
      </c>
      <c r="K108" s="132">
        <v>4051</v>
      </c>
      <c r="L108" s="132">
        <v>4644</v>
      </c>
      <c r="M108" s="132">
        <v>4164</v>
      </c>
      <c r="N108" s="133"/>
    </row>
    <row r="109" spans="1:14" ht="12.75">
      <c r="A109" s="157" t="s">
        <v>263</v>
      </c>
      <c r="B109" s="144">
        <v>562</v>
      </c>
      <c r="C109" s="144">
        <v>765</v>
      </c>
      <c r="D109" s="144">
        <v>917</v>
      </c>
      <c r="E109" s="144">
        <v>948</v>
      </c>
      <c r="F109" s="153">
        <v>1093</v>
      </c>
      <c r="G109" s="153">
        <v>1158</v>
      </c>
      <c r="H109" s="153">
        <v>1173</v>
      </c>
      <c r="I109" s="153">
        <v>1289</v>
      </c>
      <c r="J109" s="153">
        <v>1611</v>
      </c>
      <c r="K109" s="153">
        <v>1902</v>
      </c>
      <c r="L109" s="153">
        <v>2201</v>
      </c>
      <c r="M109" s="153">
        <v>1634</v>
      </c>
      <c r="N109" s="133"/>
    </row>
    <row r="110" spans="1:14" ht="12.75">
      <c r="A110" s="158" t="s">
        <v>264</v>
      </c>
      <c r="B110" s="144">
        <v>451</v>
      </c>
      <c r="C110" s="144">
        <v>489</v>
      </c>
      <c r="D110" s="144">
        <v>635</v>
      </c>
      <c r="E110" s="144">
        <v>738</v>
      </c>
      <c r="F110" s="144">
        <v>850</v>
      </c>
      <c r="G110" s="144">
        <v>924</v>
      </c>
      <c r="H110" s="153">
        <v>1045</v>
      </c>
      <c r="I110" s="153">
        <v>1051</v>
      </c>
      <c r="J110" s="153">
        <v>1086</v>
      </c>
      <c r="K110" s="153">
        <v>1260</v>
      </c>
      <c r="L110" s="153">
        <v>1159</v>
      </c>
      <c r="M110" s="144">
        <v>958</v>
      </c>
      <c r="N110" s="133"/>
    </row>
    <row r="111" spans="1:14" ht="12.75">
      <c r="A111" s="158" t="s">
        <v>265</v>
      </c>
      <c r="B111" s="144">
        <v>71</v>
      </c>
      <c r="C111" s="144">
        <v>32</v>
      </c>
      <c r="D111" s="144">
        <v>34</v>
      </c>
      <c r="E111" s="144">
        <v>38</v>
      </c>
      <c r="F111" s="144">
        <v>81</v>
      </c>
      <c r="G111" s="144">
        <v>129</v>
      </c>
      <c r="H111" s="144">
        <v>90</v>
      </c>
      <c r="I111" s="144">
        <v>70</v>
      </c>
      <c r="J111" s="144">
        <v>87</v>
      </c>
      <c r="K111" s="144">
        <v>126</v>
      </c>
      <c r="L111" s="144">
        <v>328</v>
      </c>
      <c r="M111" s="144">
        <v>552</v>
      </c>
      <c r="N111" s="130"/>
    </row>
    <row r="112" spans="1:14" ht="12.75">
      <c r="A112" s="158" t="s">
        <v>266</v>
      </c>
      <c r="B112" s="144">
        <v>419</v>
      </c>
      <c r="C112" s="144">
        <v>226</v>
      </c>
      <c r="D112" s="144">
        <v>296</v>
      </c>
      <c r="E112" s="144">
        <v>180</v>
      </c>
      <c r="F112" s="144">
        <v>269</v>
      </c>
      <c r="G112" s="144">
        <v>266</v>
      </c>
      <c r="H112" s="144">
        <v>311</v>
      </c>
      <c r="I112" s="144">
        <v>291</v>
      </c>
      <c r="J112" s="144">
        <v>387</v>
      </c>
      <c r="K112" s="144">
        <v>574</v>
      </c>
      <c r="L112" s="144">
        <v>731</v>
      </c>
      <c r="M112" s="144">
        <v>865</v>
      </c>
      <c r="N112" s="130"/>
    </row>
    <row r="113" spans="1:14" ht="12.75">
      <c r="A113" s="159" t="s">
        <v>267</v>
      </c>
      <c r="B113" s="144">
        <v>-105</v>
      </c>
      <c r="C113" s="144">
        <v>218</v>
      </c>
      <c r="D113" s="144">
        <v>119</v>
      </c>
      <c r="E113" s="144">
        <v>255</v>
      </c>
      <c r="F113" s="144">
        <v>185</v>
      </c>
      <c r="G113" s="144">
        <v>276</v>
      </c>
      <c r="H113" s="144">
        <v>261</v>
      </c>
      <c r="I113" s="144">
        <v>316</v>
      </c>
      <c r="J113" s="144">
        <v>271</v>
      </c>
      <c r="K113" s="144">
        <v>190</v>
      </c>
      <c r="L113" s="144">
        <v>224</v>
      </c>
      <c r="M113" s="144">
        <v>155</v>
      </c>
      <c r="N113" s="130"/>
    </row>
    <row r="114" spans="1:14" ht="15">
      <c r="A114" s="142" t="s">
        <v>268</v>
      </c>
      <c r="B114" s="154">
        <v>3507</v>
      </c>
      <c r="C114" s="154">
        <v>3594</v>
      </c>
      <c r="D114" s="154">
        <v>3984</v>
      </c>
      <c r="E114" s="154">
        <v>4164</v>
      </c>
      <c r="F114" s="154">
        <v>4422</v>
      </c>
      <c r="G114" s="154">
        <v>4650</v>
      </c>
      <c r="H114" s="154">
        <v>4905</v>
      </c>
      <c r="I114" s="154">
        <v>5238</v>
      </c>
      <c r="J114" s="154">
        <v>6090</v>
      </c>
      <c r="K114" s="154">
        <v>6640</v>
      </c>
      <c r="L114" s="154">
        <v>7722</v>
      </c>
      <c r="M114" s="154">
        <v>6730</v>
      </c>
      <c r="N114" s="133"/>
    </row>
    <row r="115" spans="1:14" ht="12.75">
      <c r="D115" s="97"/>
    </row>
    <row r="116" spans="1:14" ht="12.75">
      <c r="D116" s="97"/>
    </row>
    <row r="117" spans="1:14">
      <c r="D117" s="97"/>
      <c r="E117" s="125" t="s">
        <v>269</v>
      </c>
    </row>
    <row r="118" spans="1:14" ht="15">
      <c r="A118" s="126"/>
      <c r="D118" s="97"/>
    </row>
    <row r="119" spans="1:14" ht="45">
      <c r="E119" s="127" t="s">
        <v>224</v>
      </c>
    </row>
    <row r="120" spans="1:14" ht="15">
      <c r="A120" s="160"/>
      <c r="B120" s="129">
        <v>40238</v>
      </c>
      <c r="C120" s="129">
        <v>40603</v>
      </c>
      <c r="D120" s="129">
        <v>40969</v>
      </c>
      <c r="E120" s="129">
        <v>41334</v>
      </c>
      <c r="F120" s="129">
        <v>41699</v>
      </c>
      <c r="G120" s="129">
        <v>42064</v>
      </c>
      <c r="H120" s="129">
        <v>42430</v>
      </c>
      <c r="I120" s="129">
        <v>42795</v>
      </c>
      <c r="J120" s="129">
        <v>43160</v>
      </c>
      <c r="K120" s="129">
        <v>43525</v>
      </c>
      <c r="L120" s="129">
        <v>43891</v>
      </c>
      <c r="M120" s="129">
        <v>44256</v>
      </c>
    </row>
    <row r="121" spans="1:14" ht="15">
      <c r="A121" s="161" t="s">
        <v>144</v>
      </c>
      <c r="B121" s="146">
        <v>250</v>
      </c>
      <c r="C121" s="146">
        <v>76</v>
      </c>
      <c r="D121" s="162">
        <v>232</v>
      </c>
      <c r="E121" s="162">
        <v>326</v>
      </c>
      <c r="F121" s="162">
        <v>192</v>
      </c>
      <c r="G121" s="162">
        <v>380</v>
      </c>
      <c r="H121" s="162">
        <v>317</v>
      </c>
      <c r="I121" s="162">
        <v>348</v>
      </c>
      <c r="J121" s="162">
        <v>395</v>
      </c>
      <c r="K121" s="162">
        <v>251</v>
      </c>
      <c r="L121" s="162">
        <v>390</v>
      </c>
      <c r="M121" s="162">
        <v>702</v>
      </c>
    </row>
    <row r="122" spans="1:14" ht="12.75">
      <c r="A122" s="163" t="s">
        <v>270</v>
      </c>
      <c r="B122" s="164">
        <v>287</v>
      </c>
      <c r="C122" s="164">
        <v>426</v>
      </c>
      <c r="D122" s="165">
        <v>482</v>
      </c>
      <c r="E122" s="165">
        <v>399</v>
      </c>
      <c r="F122" s="165">
        <v>510</v>
      </c>
      <c r="G122" s="165">
        <v>466</v>
      </c>
      <c r="H122" s="165">
        <v>421</v>
      </c>
      <c r="I122" s="165">
        <v>326</v>
      </c>
      <c r="J122" s="165">
        <v>453</v>
      </c>
      <c r="K122" s="165">
        <v>561</v>
      </c>
      <c r="L122" s="165">
        <v>586</v>
      </c>
      <c r="M122" s="165">
        <v>9</v>
      </c>
    </row>
    <row r="123" spans="1:14" ht="12.75">
      <c r="A123" s="158" t="s">
        <v>271</v>
      </c>
      <c r="B123" s="166">
        <v>17</v>
      </c>
      <c r="C123" s="166">
        <v>-46</v>
      </c>
      <c r="D123" s="144">
        <v>-137</v>
      </c>
      <c r="E123" s="144">
        <v>-127</v>
      </c>
      <c r="F123" s="144">
        <v>-107</v>
      </c>
      <c r="G123" s="144">
        <v>-125</v>
      </c>
      <c r="H123" s="144">
        <v>-97</v>
      </c>
      <c r="I123" s="144">
        <v>-30</v>
      </c>
      <c r="J123" s="144">
        <v>-133</v>
      </c>
      <c r="K123" s="144">
        <v>-283</v>
      </c>
      <c r="L123" s="144">
        <v>-62</v>
      </c>
      <c r="M123" s="144">
        <v>228</v>
      </c>
    </row>
    <row r="124" spans="1:14" ht="12.75">
      <c r="A124" s="158" t="s">
        <v>120</v>
      </c>
      <c r="B124" s="166">
        <v>24</v>
      </c>
      <c r="C124" s="166">
        <v>-204</v>
      </c>
      <c r="D124" s="144">
        <v>-131</v>
      </c>
      <c r="E124" s="144">
        <v>-31</v>
      </c>
      <c r="F124" s="144">
        <v>-119</v>
      </c>
      <c r="G124" s="144">
        <v>-65</v>
      </c>
      <c r="H124" s="144">
        <v>-101</v>
      </c>
      <c r="I124" s="144">
        <v>-115</v>
      </c>
      <c r="J124" s="144">
        <v>-279</v>
      </c>
      <c r="K124" s="144">
        <v>-205</v>
      </c>
      <c r="L124" s="144">
        <v>-299</v>
      </c>
      <c r="M124" s="144">
        <v>555</v>
      </c>
    </row>
    <row r="125" spans="1:14" ht="12.75">
      <c r="A125" s="158" t="s">
        <v>272</v>
      </c>
      <c r="B125" s="166">
        <v>-19</v>
      </c>
      <c r="C125" s="166">
        <v>96</v>
      </c>
      <c r="D125" s="144">
        <v>59</v>
      </c>
      <c r="E125" s="144">
        <v>158</v>
      </c>
      <c r="F125" s="144">
        <v>-33</v>
      </c>
      <c r="G125" s="144">
        <v>170</v>
      </c>
      <c r="H125" s="144">
        <v>149</v>
      </c>
      <c r="I125" s="144">
        <v>213</v>
      </c>
      <c r="J125" s="144">
        <v>421</v>
      </c>
      <c r="K125" s="144">
        <v>252</v>
      </c>
      <c r="L125" s="144">
        <v>205</v>
      </c>
      <c r="M125" s="144">
        <v>-114</v>
      </c>
    </row>
    <row r="126" spans="1:14" ht="12.75">
      <c r="A126" s="163" t="s">
        <v>273</v>
      </c>
      <c r="B126" s="164">
        <v>23</v>
      </c>
      <c r="C126" s="164">
        <v>-154</v>
      </c>
      <c r="D126" s="165">
        <v>-210</v>
      </c>
      <c r="E126" s="165">
        <v>0</v>
      </c>
      <c r="F126" s="165">
        <v>-260</v>
      </c>
      <c r="G126" s="165">
        <v>-20</v>
      </c>
      <c r="H126" s="165">
        <v>-49</v>
      </c>
      <c r="I126" s="165">
        <v>68</v>
      </c>
      <c r="J126" s="165">
        <v>9</v>
      </c>
      <c r="K126" s="165">
        <v>-235</v>
      </c>
      <c r="L126" s="165">
        <v>-155</v>
      </c>
      <c r="M126" s="165">
        <v>669</v>
      </c>
    </row>
    <row r="127" spans="1:14" ht="12.75">
      <c r="A127" s="158" t="s">
        <v>274</v>
      </c>
      <c r="B127" s="166">
        <v>-26</v>
      </c>
      <c r="C127" s="166">
        <v>-29</v>
      </c>
      <c r="D127" s="144">
        <v>-42</v>
      </c>
      <c r="E127" s="144">
        <v>-36</v>
      </c>
      <c r="F127" s="144">
        <v>-47</v>
      </c>
      <c r="G127" s="144">
        <v>-65</v>
      </c>
      <c r="H127" s="144">
        <v>-49</v>
      </c>
      <c r="I127" s="144">
        <v>-35</v>
      </c>
      <c r="J127" s="144">
        <v>-39</v>
      </c>
      <c r="K127" s="144">
        <v>-71</v>
      </c>
      <c r="L127" s="144">
        <v>-40</v>
      </c>
      <c r="M127" s="144">
        <v>23</v>
      </c>
    </row>
    <row r="128" spans="1:14" ht="12.75">
      <c r="A128" s="158" t="s">
        <v>275</v>
      </c>
      <c r="B128" s="166">
        <v>0</v>
      </c>
      <c r="C128" s="166">
        <v>0</v>
      </c>
      <c r="D128" s="144">
        <v>0</v>
      </c>
      <c r="E128" s="144">
        <v>0</v>
      </c>
      <c r="F128" s="144">
        <v>0</v>
      </c>
      <c r="G128" s="144">
        <v>0</v>
      </c>
      <c r="H128" s="144">
        <v>0</v>
      </c>
      <c r="I128" s="144">
        <v>-10</v>
      </c>
      <c r="J128" s="144">
        <v>-29</v>
      </c>
      <c r="K128" s="144">
        <v>-5</v>
      </c>
      <c r="L128" s="144">
        <v>0</v>
      </c>
      <c r="M128" s="144">
        <v>0</v>
      </c>
    </row>
    <row r="129" spans="1:13" ht="12.75">
      <c r="A129" s="159" t="s">
        <v>276</v>
      </c>
      <c r="B129" s="166">
        <v>-34</v>
      </c>
      <c r="C129" s="166">
        <v>-167</v>
      </c>
      <c r="D129" s="144">
        <v>1</v>
      </c>
      <c r="E129" s="144">
        <v>-37</v>
      </c>
      <c r="F129" s="144">
        <v>-11</v>
      </c>
      <c r="G129" s="144">
        <v>0</v>
      </c>
      <c r="H129" s="144">
        <v>-6</v>
      </c>
      <c r="I129" s="144">
        <v>0</v>
      </c>
      <c r="J129" s="144">
        <v>0</v>
      </c>
      <c r="K129" s="144">
        <v>0</v>
      </c>
      <c r="L129" s="144">
        <v>0</v>
      </c>
      <c r="M129" s="144">
        <v>0</v>
      </c>
    </row>
    <row r="130" spans="1:13" ht="15">
      <c r="A130" s="167" t="s">
        <v>149</v>
      </c>
      <c r="B130" s="146">
        <v>-45</v>
      </c>
      <c r="C130" s="146">
        <v>88</v>
      </c>
      <c r="D130" s="143">
        <v>-196</v>
      </c>
      <c r="E130" s="143">
        <v>-163</v>
      </c>
      <c r="F130" s="143">
        <v>-56</v>
      </c>
      <c r="G130" s="143">
        <v>-140</v>
      </c>
      <c r="H130" s="143">
        <v>-211</v>
      </c>
      <c r="I130" s="143">
        <v>-223</v>
      </c>
      <c r="J130" s="143">
        <v>-415</v>
      </c>
      <c r="K130" s="143">
        <v>-127</v>
      </c>
      <c r="L130" s="143">
        <v>-148</v>
      </c>
      <c r="M130" s="143">
        <v>66</v>
      </c>
    </row>
    <row r="131" spans="1:13" ht="12.75">
      <c r="A131" s="168" t="s">
        <v>277</v>
      </c>
      <c r="B131" s="166">
        <v>-118</v>
      </c>
      <c r="C131" s="166">
        <v>-138</v>
      </c>
      <c r="D131" s="169">
        <v>-246</v>
      </c>
      <c r="E131" s="169">
        <v>-210</v>
      </c>
      <c r="F131" s="169">
        <v>-128</v>
      </c>
      <c r="G131" s="169">
        <v>-231</v>
      </c>
      <c r="H131" s="169">
        <v>-274</v>
      </c>
      <c r="I131" s="169">
        <v>-293</v>
      </c>
      <c r="J131" s="169">
        <v>-518</v>
      </c>
      <c r="K131" s="169">
        <v>-261</v>
      </c>
      <c r="L131" s="169">
        <v>-210</v>
      </c>
      <c r="M131" s="169">
        <v>-21</v>
      </c>
    </row>
    <row r="132" spans="1:13" ht="12.75">
      <c r="A132" s="158" t="s">
        <v>278</v>
      </c>
      <c r="B132" s="166">
        <v>35</v>
      </c>
      <c r="C132" s="166">
        <v>41</v>
      </c>
      <c r="D132" s="144">
        <v>23</v>
      </c>
      <c r="E132" s="144">
        <v>10</v>
      </c>
      <c r="F132" s="144">
        <v>10</v>
      </c>
      <c r="G132" s="144">
        <v>7</v>
      </c>
      <c r="H132" s="144">
        <v>52</v>
      </c>
      <c r="I132" s="144">
        <v>15</v>
      </c>
      <c r="J132" s="144">
        <v>22</v>
      </c>
      <c r="K132" s="144">
        <v>20</v>
      </c>
      <c r="L132" s="144">
        <v>17</v>
      </c>
      <c r="M132" s="144">
        <v>19</v>
      </c>
    </row>
    <row r="133" spans="1:13" ht="12.75">
      <c r="A133" s="158" t="s">
        <v>279</v>
      </c>
      <c r="B133" s="166">
        <v>0</v>
      </c>
      <c r="C133" s="166">
        <v>0</v>
      </c>
      <c r="D133" s="144">
        <v>-12</v>
      </c>
      <c r="E133" s="144">
        <v>0</v>
      </c>
      <c r="F133" s="144">
        <v>-4</v>
      </c>
      <c r="G133" s="144">
        <v>-26</v>
      </c>
      <c r="H133" s="144">
        <v>-12</v>
      </c>
      <c r="I133" s="144">
        <v>-32</v>
      </c>
      <c r="J133" s="144">
        <v>0</v>
      </c>
      <c r="K133" s="144">
        <v>-4</v>
      </c>
      <c r="L133" s="144">
        <v>0</v>
      </c>
      <c r="M133" s="144">
        <v>-1</v>
      </c>
    </row>
    <row r="134" spans="1:13" ht="12.75">
      <c r="A134" s="158" t="s">
        <v>280</v>
      </c>
      <c r="B134" s="166">
        <v>19</v>
      </c>
      <c r="C134" s="166">
        <v>152</v>
      </c>
      <c r="D134" s="144">
        <v>31</v>
      </c>
      <c r="E134" s="144">
        <v>19</v>
      </c>
      <c r="F134" s="144">
        <v>52</v>
      </c>
      <c r="G134" s="144">
        <v>76</v>
      </c>
      <c r="H134" s="144">
        <v>-27</v>
      </c>
      <c r="I134" s="144">
        <v>27</v>
      </c>
      <c r="J134" s="144">
        <v>20</v>
      </c>
      <c r="K134" s="144">
        <v>43</v>
      </c>
      <c r="L134" s="144">
        <v>133</v>
      </c>
      <c r="M134" s="144">
        <v>127</v>
      </c>
    </row>
    <row r="135" spans="1:13" ht="12.75">
      <c r="A135" s="158" t="s">
        <v>281</v>
      </c>
      <c r="B135" s="166">
        <v>19</v>
      </c>
      <c r="C135" s="166">
        <v>17</v>
      </c>
      <c r="D135" s="144">
        <v>10</v>
      </c>
      <c r="E135" s="144">
        <v>12</v>
      </c>
      <c r="F135" s="144">
        <v>14</v>
      </c>
      <c r="G135" s="144">
        <v>28</v>
      </c>
      <c r="H135" s="144">
        <v>52</v>
      </c>
      <c r="I135" s="144">
        <v>60</v>
      </c>
      <c r="J135" s="144">
        <v>61</v>
      </c>
      <c r="K135" s="144">
        <v>75</v>
      </c>
      <c r="L135" s="144">
        <v>60</v>
      </c>
      <c r="M135" s="144">
        <v>47</v>
      </c>
    </row>
    <row r="136" spans="1:13" ht="12.75">
      <c r="A136" s="158" t="s">
        <v>282</v>
      </c>
      <c r="B136" s="166">
        <v>2</v>
      </c>
      <c r="C136" s="166">
        <v>16</v>
      </c>
      <c r="D136" s="144">
        <v>15</v>
      </c>
      <c r="E136" s="144">
        <v>8</v>
      </c>
      <c r="F136" s="144">
        <v>2</v>
      </c>
      <c r="G136" s="144">
        <v>6</v>
      </c>
      <c r="H136" s="144">
        <v>0</v>
      </c>
      <c r="I136" s="144">
        <v>3</v>
      </c>
      <c r="J136" s="144">
        <v>6</v>
      </c>
      <c r="K136" s="144">
        <v>5</v>
      </c>
      <c r="L136" s="144">
        <v>0</v>
      </c>
      <c r="M136" s="144">
        <v>0</v>
      </c>
    </row>
    <row r="137" spans="1:13" ht="12.75">
      <c r="A137" s="158" t="s">
        <v>283</v>
      </c>
      <c r="B137" s="166">
        <v>0</v>
      </c>
      <c r="C137" s="166">
        <v>0</v>
      </c>
      <c r="D137" s="144">
        <v>-19</v>
      </c>
      <c r="E137" s="144">
        <v>0</v>
      </c>
      <c r="F137" s="144">
        <v>0</v>
      </c>
      <c r="G137" s="144">
        <v>0</v>
      </c>
      <c r="H137" s="144">
        <v>0</v>
      </c>
      <c r="I137" s="144">
        <v>0</v>
      </c>
      <c r="J137" s="144">
        <v>0</v>
      </c>
      <c r="K137" s="144">
        <v>0</v>
      </c>
      <c r="L137" s="144">
        <v>0</v>
      </c>
      <c r="M137" s="144">
        <v>0</v>
      </c>
    </row>
    <row r="138" spans="1:13" ht="12.75">
      <c r="A138" s="158" t="s">
        <v>284</v>
      </c>
      <c r="B138" s="166">
        <v>0</v>
      </c>
      <c r="C138" s="166">
        <v>0</v>
      </c>
      <c r="D138" s="144">
        <v>0</v>
      </c>
      <c r="E138" s="144">
        <v>0</v>
      </c>
      <c r="F138" s="144">
        <v>0</v>
      </c>
      <c r="G138" s="144">
        <v>0</v>
      </c>
      <c r="H138" s="144">
        <v>0</v>
      </c>
      <c r="I138" s="144">
        <v>0</v>
      </c>
      <c r="J138" s="144">
        <v>0</v>
      </c>
      <c r="K138" s="144">
        <v>0</v>
      </c>
      <c r="L138" s="144">
        <v>0</v>
      </c>
      <c r="M138" s="144">
        <v>-2</v>
      </c>
    </row>
    <row r="139" spans="1:13" ht="12.75">
      <c r="A139" s="158" t="s">
        <v>285</v>
      </c>
      <c r="B139" s="166">
        <v>-1</v>
      </c>
      <c r="C139" s="166">
        <v>1</v>
      </c>
      <c r="D139" s="144">
        <v>2</v>
      </c>
      <c r="E139" s="144">
        <v>-2</v>
      </c>
      <c r="F139" s="144">
        <v>-2</v>
      </c>
      <c r="G139" s="144">
        <v>0</v>
      </c>
      <c r="H139" s="144">
        <v>-1</v>
      </c>
      <c r="I139" s="144">
        <v>-4</v>
      </c>
      <c r="J139" s="144">
        <v>-6</v>
      </c>
      <c r="K139" s="144">
        <v>-4</v>
      </c>
      <c r="L139" s="144">
        <v>-149</v>
      </c>
      <c r="M139" s="144">
        <v>-103</v>
      </c>
    </row>
    <row r="140" spans="1:13" ht="15">
      <c r="A140" s="167" t="s">
        <v>158</v>
      </c>
      <c r="B140" s="146">
        <v>-218</v>
      </c>
      <c r="C140" s="146">
        <v>-168</v>
      </c>
      <c r="D140" s="143">
        <v>-32</v>
      </c>
      <c r="E140" s="143">
        <v>-161</v>
      </c>
      <c r="F140" s="143">
        <v>-119</v>
      </c>
      <c r="G140" s="143">
        <v>-250</v>
      </c>
      <c r="H140" s="143">
        <v>-118</v>
      </c>
      <c r="I140" s="143">
        <v>-122</v>
      </c>
      <c r="J140" s="143">
        <v>30</v>
      </c>
      <c r="K140" s="143">
        <v>-149</v>
      </c>
      <c r="L140" s="143">
        <v>-130</v>
      </c>
      <c r="M140" s="143">
        <v>-668</v>
      </c>
    </row>
    <row r="141" spans="1:13" ht="12.75">
      <c r="A141" s="158" t="s">
        <v>286</v>
      </c>
      <c r="B141" s="166">
        <v>0</v>
      </c>
      <c r="C141" s="166">
        <v>0</v>
      </c>
      <c r="D141" s="144">
        <v>0</v>
      </c>
      <c r="E141" s="144">
        <v>0</v>
      </c>
      <c r="F141" s="144">
        <v>0</v>
      </c>
      <c r="G141" s="144">
        <v>0</v>
      </c>
      <c r="H141" s="144">
        <v>0</v>
      </c>
      <c r="I141" s="144">
        <v>0</v>
      </c>
      <c r="J141" s="144">
        <v>0</v>
      </c>
      <c r="K141" s="144">
        <v>0</v>
      </c>
      <c r="L141" s="144">
        <v>350</v>
      </c>
      <c r="M141" s="144">
        <v>0</v>
      </c>
    </row>
    <row r="142" spans="1:13" ht="12.75">
      <c r="A142" s="168" t="s">
        <v>287</v>
      </c>
      <c r="B142" s="166">
        <v>0</v>
      </c>
      <c r="C142" s="166">
        <v>86</v>
      </c>
      <c r="D142" s="169">
        <v>162</v>
      </c>
      <c r="E142" s="169">
        <v>311</v>
      </c>
      <c r="F142" s="169">
        <v>529</v>
      </c>
      <c r="G142" s="169">
        <v>142</v>
      </c>
      <c r="H142" s="169">
        <v>0</v>
      </c>
      <c r="I142" s="169">
        <v>403</v>
      </c>
      <c r="J142" s="169">
        <v>622</v>
      </c>
      <c r="K142" s="169">
        <v>650</v>
      </c>
      <c r="L142" s="169">
        <v>448</v>
      </c>
      <c r="M142" s="169">
        <v>937</v>
      </c>
    </row>
    <row r="143" spans="1:13" ht="12.75">
      <c r="A143" s="168" t="s">
        <v>288</v>
      </c>
      <c r="B143" s="166">
        <v>-122</v>
      </c>
      <c r="C143" s="166">
        <v>-129</v>
      </c>
      <c r="D143" s="169">
        <v>-35</v>
      </c>
      <c r="E143" s="169">
        <v>-303</v>
      </c>
      <c r="F143" s="169">
        <v>0</v>
      </c>
      <c r="G143" s="169">
        <v>0</v>
      </c>
      <c r="H143" s="169">
        <v>0</v>
      </c>
      <c r="I143" s="169">
        <v>-305</v>
      </c>
      <c r="J143" s="169">
        <v>-395</v>
      </c>
      <c r="K143" s="169">
        <v>-535</v>
      </c>
      <c r="L143" s="169">
        <v>-486</v>
      </c>
      <c r="M143" s="170">
        <v>-1274</v>
      </c>
    </row>
    <row r="144" spans="1:13" ht="12.75">
      <c r="A144" s="158" t="s">
        <v>289</v>
      </c>
      <c r="B144" s="166">
        <v>0</v>
      </c>
      <c r="C144" s="166">
        <v>-126</v>
      </c>
      <c r="D144" s="144">
        <v>-152</v>
      </c>
      <c r="E144" s="144">
        <v>-176</v>
      </c>
      <c r="F144" s="144">
        <v>-194</v>
      </c>
      <c r="G144" s="144">
        <v>-213</v>
      </c>
      <c r="H144" s="144">
        <v>-187</v>
      </c>
      <c r="I144" s="144">
        <v>-198</v>
      </c>
      <c r="J144" s="144">
        <v>-189</v>
      </c>
      <c r="K144" s="144">
        <v>-241</v>
      </c>
      <c r="L144" s="144">
        <v>-310</v>
      </c>
      <c r="M144" s="144">
        <v>-282</v>
      </c>
    </row>
    <row r="145" spans="1:13" ht="12.75">
      <c r="A145" s="158" t="s">
        <v>290</v>
      </c>
      <c r="B145" s="166">
        <v>0</v>
      </c>
      <c r="C145" s="166">
        <v>0</v>
      </c>
      <c r="D145" s="144">
        <v>-6</v>
      </c>
      <c r="E145" s="144">
        <v>-15</v>
      </c>
      <c r="F145" s="144">
        <v>-6</v>
      </c>
      <c r="G145" s="144">
        <v>-12</v>
      </c>
      <c r="H145" s="144">
        <v>-18</v>
      </c>
      <c r="I145" s="144">
        <v>-18</v>
      </c>
      <c r="J145" s="144">
        <v>-8</v>
      </c>
      <c r="K145" s="144">
        <v>-18</v>
      </c>
      <c r="L145" s="144">
        <v>-18</v>
      </c>
      <c r="M145" s="144">
        <v>0</v>
      </c>
    </row>
    <row r="146" spans="1:13" ht="12.75">
      <c r="A146" s="158" t="s">
        <v>291</v>
      </c>
      <c r="B146" s="166">
        <v>0</v>
      </c>
      <c r="C146" s="166">
        <v>0</v>
      </c>
      <c r="D146" s="144">
        <v>0</v>
      </c>
      <c r="E146" s="144">
        <v>0</v>
      </c>
      <c r="F146" s="144">
        <v>0</v>
      </c>
      <c r="G146" s="144">
        <v>0</v>
      </c>
      <c r="H146" s="144">
        <v>0</v>
      </c>
      <c r="I146" s="144">
        <v>0</v>
      </c>
      <c r="J146" s="144">
        <v>0</v>
      </c>
      <c r="K146" s="144">
        <v>0</v>
      </c>
      <c r="L146" s="144">
        <v>-109</v>
      </c>
      <c r="M146" s="144">
        <v>-49</v>
      </c>
    </row>
    <row r="147" spans="1:13" ht="12.75">
      <c r="A147" s="159" t="s">
        <v>292</v>
      </c>
      <c r="B147" s="166">
        <v>-96</v>
      </c>
      <c r="C147" s="166">
        <v>0</v>
      </c>
      <c r="D147" s="144">
        <v>-1</v>
      </c>
      <c r="E147" s="144">
        <v>23</v>
      </c>
      <c r="F147" s="144">
        <v>-448</v>
      </c>
      <c r="G147" s="144">
        <v>-166</v>
      </c>
      <c r="H147" s="144">
        <v>88</v>
      </c>
      <c r="I147" s="144">
        <v>-4</v>
      </c>
      <c r="J147" s="144">
        <v>-2</v>
      </c>
      <c r="K147" s="144">
        <v>-4</v>
      </c>
      <c r="L147" s="144">
        <v>-4</v>
      </c>
      <c r="M147" s="144">
        <v>0</v>
      </c>
    </row>
    <row r="148" spans="1:13" ht="15">
      <c r="A148" s="142" t="s">
        <v>165</v>
      </c>
      <c r="B148" s="146">
        <v>-13</v>
      </c>
      <c r="C148" s="146">
        <v>-4</v>
      </c>
      <c r="D148" s="146">
        <v>4</v>
      </c>
      <c r="E148" s="146">
        <v>2</v>
      </c>
      <c r="F148" s="146">
        <v>17</v>
      </c>
      <c r="G148" s="146">
        <v>-10</v>
      </c>
      <c r="H148" s="146">
        <v>-12</v>
      </c>
      <c r="I148" s="146">
        <v>3</v>
      </c>
      <c r="J148" s="146">
        <v>9</v>
      </c>
      <c r="K148" s="146">
        <v>-25</v>
      </c>
      <c r="L148" s="146">
        <v>113</v>
      </c>
      <c r="M148" s="146">
        <v>100</v>
      </c>
    </row>
    <row r="149" spans="1:13" ht="12.75">
      <c r="D149" s="97"/>
    </row>
    <row r="150" spans="1:13" ht="12.75">
      <c r="D150" s="97"/>
    </row>
    <row r="151" spans="1:13" ht="12.75">
      <c r="D151" s="97"/>
    </row>
    <row r="152" spans="1:13" ht="12.75">
      <c r="D152" s="97"/>
    </row>
    <row r="153" spans="1:13" ht="12.75">
      <c r="D153" s="97"/>
    </row>
    <row r="154" spans="1:13" ht="12.75">
      <c r="D154" s="97"/>
    </row>
    <row r="155" spans="1:13" ht="12.75">
      <c r="D155" s="97"/>
    </row>
    <row r="156" spans="1:13" ht="12.75">
      <c r="B156" s="13"/>
      <c r="C156" s="13"/>
      <c r="D156" s="97"/>
    </row>
    <row r="157" spans="1:13" ht="12.75">
      <c r="D157" s="97"/>
    </row>
    <row r="158" spans="1:13" ht="12.75">
      <c r="D158" s="97"/>
    </row>
    <row r="159" spans="1:13" ht="12.75">
      <c r="D159" s="97"/>
    </row>
    <row r="160" spans="1:13" ht="12.75">
      <c r="D160" s="109"/>
    </row>
    <row r="161" spans="4:4" ht="12.75">
      <c r="D161" s="97"/>
    </row>
    <row r="162" spans="4:4" ht="12.75">
      <c r="D162" s="97"/>
    </row>
    <row r="163" spans="4:4" ht="12.75">
      <c r="D163" s="97"/>
    </row>
    <row r="164" spans="4:4" ht="12.75">
      <c r="D164" s="97"/>
    </row>
    <row r="165" spans="4:4" ht="12.75">
      <c r="D165" s="97"/>
    </row>
    <row r="166" spans="4:4" ht="12.75">
      <c r="D166" s="97"/>
    </row>
    <row r="167" spans="4:4" ht="12.75">
      <c r="D167" s="97"/>
    </row>
    <row r="168" spans="4:4" ht="12.75">
      <c r="D168" s="97"/>
    </row>
    <row r="169" spans="4:4" ht="12.75">
      <c r="D169" s="97"/>
    </row>
    <row r="170" spans="4:4" ht="12.75">
      <c r="D170" s="97"/>
    </row>
    <row r="171" spans="4:4" ht="12.75">
      <c r="D171" s="97"/>
    </row>
    <row r="172" spans="4:4" ht="12.75">
      <c r="D172" s="97"/>
    </row>
    <row r="173" spans="4:4" ht="12.75">
      <c r="D173" s="97"/>
    </row>
    <row r="174" spans="4:4" ht="12.75">
      <c r="D174" s="97"/>
    </row>
    <row r="175" spans="4:4" ht="12.75">
      <c r="D175" s="97"/>
    </row>
    <row r="176" spans="4:4" ht="12.75">
      <c r="D176" s="97"/>
    </row>
    <row r="177" spans="4:4" ht="12.75">
      <c r="D177" s="97"/>
    </row>
    <row r="178" spans="4:4" ht="12.75">
      <c r="D178" s="97"/>
    </row>
    <row r="179" spans="4:4" ht="12.75">
      <c r="D179" s="97"/>
    </row>
    <row r="180" spans="4:4" ht="12.75">
      <c r="D180" s="97"/>
    </row>
    <row r="181" spans="4:4" ht="12.75">
      <c r="D181" s="97"/>
    </row>
    <row r="182" spans="4:4" ht="12.75">
      <c r="D182" s="97"/>
    </row>
    <row r="183" spans="4:4" ht="12.75">
      <c r="D183" s="97"/>
    </row>
    <row r="184" spans="4:4" ht="12.75">
      <c r="D184" s="97"/>
    </row>
    <row r="185" spans="4:4" ht="12.75">
      <c r="D185" s="97"/>
    </row>
    <row r="186" spans="4:4" ht="12.75">
      <c r="D186" s="97"/>
    </row>
    <row r="187" spans="4:4" ht="12.75">
      <c r="D187" s="97"/>
    </row>
    <row r="188" spans="4:4" ht="12.75">
      <c r="D188" s="97"/>
    </row>
    <row r="189" spans="4:4" ht="12.75">
      <c r="D189" s="97"/>
    </row>
    <row r="190" spans="4:4" ht="12.75">
      <c r="D190" s="97"/>
    </row>
    <row r="191" spans="4:4" ht="12.75">
      <c r="D191" s="97"/>
    </row>
    <row r="192" spans="4:4" ht="12.75">
      <c r="D192" s="97"/>
    </row>
    <row r="193" spans="4:4" ht="12.75">
      <c r="D193" s="97"/>
    </row>
    <row r="194" spans="4:4" ht="12.75">
      <c r="D194" s="97"/>
    </row>
    <row r="195" spans="4:4" ht="12.75">
      <c r="D195" s="97"/>
    </row>
    <row r="196" spans="4:4" ht="12.75">
      <c r="D196" s="97"/>
    </row>
    <row r="197" spans="4:4" ht="12.75">
      <c r="D197" s="97"/>
    </row>
    <row r="198" spans="4:4" ht="12.75">
      <c r="D198" s="97"/>
    </row>
    <row r="199" spans="4:4" ht="12.75">
      <c r="D199" s="97"/>
    </row>
    <row r="200" spans="4:4" ht="12.75">
      <c r="D200" s="97"/>
    </row>
    <row r="201" spans="4:4" ht="12.75">
      <c r="D201" s="97"/>
    </row>
    <row r="202" spans="4:4" ht="12.75">
      <c r="D202" s="97"/>
    </row>
    <row r="203" spans="4:4" ht="12.75">
      <c r="D203" s="97"/>
    </row>
    <row r="204" spans="4:4" ht="12.75">
      <c r="D204" s="97"/>
    </row>
    <row r="205" spans="4:4" ht="12.75">
      <c r="D205" s="97"/>
    </row>
    <row r="206" spans="4:4" ht="12.75">
      <c r="D206" s="97"/>
    </row>
    <row r="207" spans="4:4" ht="12.75">
      <c r="D207" s="97"/>
    </row>
    <row r="208" spans="4:4" ht="12.75">
      <c r="D208" s="97"/>
    </row>
    <row r="209" spans="4:4" ht="12.75">
      <c r="D209" s="97"/>
    </row>
    <row r="210" spans="4:4" ht="12.75">
      <c r="D210" s="97"/>
    </row>
    <row r="211" spans="4:4" ht="12.75">
      <c r="D211" s="97"/>
    </row>
    <row r="212" spans="4:4" ht="12.75">
      <c r="D212" s="97"/>
    </row>
    <row r="213" spans="4:4" ht="12.75">
      <c r="D213" s="97"/>
    </row>
    <row r="214" spans="4:4" ht="12.75">
      <c r="D214" s="97"/>
    </row>
    <row r="215" spans="4:4" ht="12.75">
      <c r="D215" s="97"/>
    </row>
    <row r="216" spans="4:4" ht="12.75">
      <c r="D216" s="97"/>
    </row>
    <row r="217" spans="4:4" ht="12.75">
      <c r="D217" s="97"/>
    </row>
    <row r="218" spans="4:4" ht="12.75">
      <c r="D218" s="97"/>
    </row>
    <row r="219" spans="4:4" ht="12.75">
      <c r="D219" s="97"/>
    </row>
    <row r="220" spans="4:4" ht="12.75">
      <c r="D220" s="97"/>
    </row>
    <row r="221" spans="4:4" ht="12.75">
      <c r="D221" s="97"/>
    </row>
    <row r="222" spans="4:4" ht="12.75">
      <c r="D222" s="97"/>
    </row>
    <row r="223" spans="4:4" ht="12.75">
      <c r="D223" s="97"/>
    </row>
    <row r="224" spans="4:4" ht="12.75">
      <c r="D224" s="97"/>
    </row>
    <row r="225" spans="4:4" ht="12.75">
      <c r="D225" s="97"/>
    </row>
    <row r="226" spans="4:4" ht="12.75">
      <c r="D226" s="97"/>
    </row>
    <row r="227" spans="4:4" ht="12.75">
      <c r="D227" s="97"/>
    </row>
    <row r="228" spans="4:4" ht="12.75">
      <c r="D228" s="97"/>
    </row>
    <row r="229" spans="4:4" ht="12.75">
      <c r="D229" s="97"/>
    </row>
    <row r="230" spans="4:4" ht="12.75">
      <c r="D230" s="97"/>
    </row>
    <row r="231" spans="4:4" ht="12.75">
      <c r="D231" s="97"/>
    </row>
    <row r="232" spans="4:4" ht="12.75">
      <c r="D232" s="97"/>
    </row>
    <row r="233" spans="4:4" ht="12.75">
      <c r="D233" s="97"/>
    </row>
    <row r="234" spans="4:4" ht="12.75">
      <c r="D234" s="97"/>
    </row>
    <row r="235" spans="4:4" ht="12.75">
      <c r="D235" s="97"/>
    </row>
    <row r="236" spans="4:4" ht="12.75">
      <c r="D236" s="97"/>
    </row>
    <row r="237" spans="4:4" ht="12.75">
      <c r="D237" s="97"/>
    </row>
    <row r="238" spans="4:4" ht="12.75">
      <c r="D238" s="97"/>
    </row>
    <row r="239" spans="4:4" ht="12.75">
      <c r="D239" s="97"/>
    </row>
    <row r="240" spans="4:4" ht="12.75">
      <c r="D240" s="97"/>
    </row>
    <row r="241" spans="4:4" ht="12.75">
      <c r="D241" s="97"/>
    </row>
    <row r="242" spans="4:4" ht="12.75">
      <c r="D242" s="97"/>
    </row>
    <row r="243" spans="4:4" ht="12.75">
      <c r="D243" s="97"/>
    </row>
    <row r="244" spans="4:4" ht="12.75">
      <c r="D244" s="97"/>
    </row>
    <row r="245" spans="4:4" ht="12.75">
      <c r="D245" s="97"/>
    </row>
    <row r="246" spans="4:4" ht="12.75">
      <c r="D246" s="97"/>
    </row>
    <row r="247" spans="4:4" ht="12.75">
      <c r="D247" s="97"/>
    </row>
    <row r="248" spans="4:4" ht="12.75">
      <c r="D248" s="97"/>
    </row>
    <row r="249" spans="4:4" ht="12.75">
      <c r="D249" s="97"/>
    </row>
    <row r="250" spans="4:4" ht="12.75">
      <c r="D250" s="97"/>
    </row>
    <row r="251" spans="4:4" ht="12.75">
      <c r="D251" s="97"/>
    </row>
    <row r="252" spans="4:4" ht="12.75">
      <c r="D252" s="97"/>
    </row>
    <row r="253" spans="4:4" ht="12.75">
      <c r="D253" s="97"/>
    </row>
    <row r="254" spans="4:4" ht="12.75">
      <c r="D254" s="97"/>
    </row>
    <row r="255" spans="4:4" ht="12.75">
      <c r="D255" s="97"/>
    </row>
    <row r="256" spans="4:4" ht="12.75">
      <c r="D256" s="97"/>
    </row>
    <row r="257" spans="4:4" ht="12.75">
      <c r="D257" s="97"/>
    </row>
    <row r="258" spans="4:4" ht="12.75">
      <c r="D258" s="97"/>
    </row>
    <row r="259" spans="4:4" ht="12.75">
      <c r="D259" s="97"/>
    </row>
    <row r="260" spans="4:4" ht="12.75">
      <c r="D260" s="97"/>
    </row>
    <row r="261" spans="4:4" ht="12.75">
      <c r="D261" s="97"/>
    </row>
    <row r="262" spans="4:4" ht="12.75">
      <c r="D262" s="97"/>
    </row>
    <row r="263" spans="4:4" ht="12.75">
      <c r="D263" s="97"/>
    </row>
    <row r="264" spans="4:4" ht="12.75">
      <c r="D264" s="97"/>
    </row>
    <row r="265" spans="4:4" ht="12.75">
      <c r="D265" s="97"/>
    </row>
    <row r="266" spans="4:4" ht="12.75">
      <c r="D266" s="97"/>
    </row>
    <row r="267" spans="4:4" ht="12.75">
      <c r="D267" s="97"/>
    </row>
    <row r="268" spans="4:4" ht="12.75">
      <c r="D268" s="97"/>
    </row>
    <row r="269" spans="4:4" ht="12.75">
      <c r="D269" s="97"/>
    </row>
    <row r="270" spans="4:4" ht="12.75">
      <c r="D270" s="97"/>
    </row>
    <row r="271" spans="4:4" ht="12.75">
      <c r="D271" s="97"/>
    </row>
    <row r="272" spans="4:4" ht="12.75">
      <c r="D272" s="97"/>
    </row>
    <row r="273" spans="4:4" ht="12.75">
      <c r="D273" s="97"/>
    </row>
    <row r="274" spans="4:4" ht="12.75">
      <c r="D274" s="97"/>
    </row>
    <row r="275" spans="4:4" ht="12.75">
      <c r="D275" s="97"/>
    </row>
    <row r="276" spans="4:4" ht="12.75">
      <c r="D276" s="97"/>
    </row>
    <row r="277" spans="4:4" ht="12.75">
      <c r="D277" s="97"/>
    </row>
    <row r="278" spans="4:4" ht="12.75">
      <c r="D278" s="97"/>
    </row>
    <row r="279" spans="4:4" ht="12.75">
      <c r="D279" s="97"/>
    </row>
    <row r="280" spans="4:4" ht="12.75">
      <c r="D280" s="97"/>
    </row>
    <row r="281" spans="4:4" ht="12.75">
      <c r="D281" s="97"/>
    </row>
    <row r="282" spans="4:4" ht="12.75">
      <c r="D282" s="97"/>
    </row>
    <row r="283" spans="4:4" ht="12.75">
      <c r="D283" s="97"/>
    </row>
    <row r="284" spans="4:4" ht="12.75">
      <c r="D284" s="97"/>
    </row>
    <row r="285" spans="4:4" ht="12.75">
      <c r="D285" s="97"/>
    </row>
    <row r="286" spans="4:4" ht="12.75">
      <c r="D286" s="97"/>
    </row>
    <row r="287" spans="4:4" ht="12.75">
      <c r="D287" s="97"/>
    </row>
    <row r="288" spans="4:4" ht="12.75">
      <c r="D288" s="97"/>
    </row>
    <row r="289" spans="4:4" ht="12.75">
      <c r="D289" s="97"/>
    </row>
    <row r="290" spans="4:4" ht="12.75">
      <c r="D290" s="97"/>
    </row>
    <row r="291" spans="4:4" ht="12.75">
      <c r="D291" s="97"/>
    </row>
    <row r="292" spans="4:4" ht="12.75">
      <c r="D292" s="97"/>
    </row>
    <row r="293" spans="4:4" ht="12.75">
      <c r="D293" s="97"/>
    </row>
    <row r="294" spans="4:4" ht="12.75">
      <c r="D294" s="97"/>
    </row>
    <row r="295" spans="4:4" ht="12.75">
      <c r="D295" s="97"/>
    </row>
    <row r="296" spans="4:4" ht="12.75">
      <c r="D296" s="97"/>
    </row>
    <row r="297" spans="4:4" ht="12.75">
      <c r="D297" s="97"/>
    </row>
    <row r="298" spans="4:4" ht="12.75">
      <c r="D298" s="97"/>
    </row>
    <row r="299" spans="4:4" ht="12.75">
      <c r="D299" s="97"/>
    </row>
    <row r="300" spans="4:4" ht="12.75">
      <c r="D300" s="97"/>
    </row>
    <row r="301" spans="4:4" ht="12.75">
      <c r="D301" s="97"/>
    </row>
    <row r="302" spans="4:4" ht="12.75">
      <c r="D302" s="97"/>
    </row>
    <row r="303" spans="4:4" ht="12.75">
      <c r="D303" s="97"/>
    </row>
    <row r="304" spans="4:4" ht="12.75">
      <c r="D304" s="97"/>
    </row>
    <row r="305" spans="4:4" ht="12.75">
      <c r="D305" s="97"/>
    </row>
    <row r="306" spans="4:4" ht="12.75">
      <c r="D306" s="97"/>
    </row>
    <row r="307" spans="4:4" ht="12.75">
      <c r="D307" s="97"/>
    </row>
    <row r="308" spans="4:4" ht="12.75">
      <c r="D308" s="97"/>
    </row>
    <row r="309" spans="4:4" ht="12.75">
      <c r="D309" s="97"/>
    </row>
    <row r="310" spans="4:4" ht="12.75">
      <c r="D310" s="97"/>
    </row>
    <row r="311" spans="4:4" ht="12.75">
      <c r="D311" s="97"/>
    </row>
    <row r="312" spans="4:4" ht="12.75">
      <c r="D312" s="97"/>
    </row>
    <row r="313" spans="4:4" ht="12.75">
      <c r="D313" s="97"/>
    </row>
    <row r="314" spans="4:4" ht="12.75">
      <c r="D314" s="97"/>
    </row>
    <row r="315" spans="4:4" ht="12.75">
      <c r="D315" s="97"/>
    </row>
    <row r="316" spans="4:4" ht="12.75">
      <c r="D316" s="97"/>
    </row>
    <row r="317" spans="4:4" ht="12.75">
      <c r="D317" s="97"/>
    </row>
    <row r="318" spans="4:4" ht="12.75">
      <c r="D318" s="97"/>
    </row>
    <row r="319" spans="4:4" ht="12.75">
      <c r="D319" s="97"/>
    </row>
    <row r="320" spans="4:4" ht="12.75">
      <c r="D320" s="97"/>
    </row>
    <row r="321" spans="4:4" ht="12.75">
      <c r="D321" s="97"/>
    </row>
    <row r="322" spans="4:4" ht="12.75">
      <c r="D322" s="97"/>
    </row>
    <row r="323" spans="4:4" ht="12.75">
      <c r="D323" s="97"/>
    </row>
    <row r="324" spans="4:4" ht="12.75">
      <c r="D324" s="97"/>
    </row>
    <row r="325" spans="4:4" ht="12.75">
      <c r="D325" s="97"/>
    </row>
    <row r="326" spans="4:4" ht="12.75">
      <c r="D326" s="97"/>
    </row>
    <row r="327" spans="4:4" ht="12.75">
      <c r="D327" s="97"/>
    </row>
    <row r="328" spans="4:4" ht="12.75">
      <c r="D328" s="97"/>
    </row>
    <row r="329" spans="4:4" ht="12.75">
      <c r="D329" s="97"/>
    </row>
    <row r="330" spans="4:4" ht="12.75">
      <c r="D330" s="97"/>
    </row>
    <row r="331" spans="4:4" ht="12.75">
      <c r="D331" s="97"/>
    </row>
    <row r="332" spans="4:4" ht="12.75">
      <c r="D332" s="97"/>
    </row>
    <row r="333" spans="4:4" ht="12.75">
      <c r="D333" s="97"/>
    </row>
    <row r="334" spans="4:4" ht="12.75">
      <c r="D334" s="97"/>
    </row>
    <row r="335" spans="4:4" ht="12.75">
      <c r="D335" s="97"/>
    </row>
    <row r="336" spans="4:4" ht="12.75">
      <c r="D336" s="97"/>
    </row>
    <row r="337" spans="4:4" ht="12.75">
      <c r="D337" s="97"/>
    </row>
    <row r="338" spans="4:4" ht="12.75">
      <c r="D338" s="97"/>
    </row>
    <row r="339" spans="4:4" ht="12.75">
      <c r="D339" s="97"/>
    </row>
    <row r="340" spans="4:4" ht="12.75">
      <c r="D340" s="97"/>
    </row>
    <row r="341" spans="4:4" ht="12.75">
      <c r="D341" s="97"/>
    </row>
    <row r="342" spans="4:4" ht="12.75">
      <c r="D342" s="97"/>
    </row>
    <row r="343" spans="4:4" ht="12.75">
      <c r="D343" s="97"/>
    </row>
    <row r="344" spans="4:4" ht="12.75">
      <c r="D344" s="97"/>
    </row>
    <row r="345" spans="4:4" ht="12.75">
      <c r="D345" s="97"/>
    </row>
    <row r="346" spans="4:4" ht="12.75">
      <c r="D346" s="97"/>
    </row>
    <row r="347" spans="4:4" ht="12.75">
      <c r="D347" s="97"/>
    </row>
    <row r="348" spans="4:4" ht="12.75">
      <c r="D348" s="97"/>
    </row>
    <row r="349" spans="4:4" ht="12.75">
      <c r="D349" s="97"/>
    </row>
    <row r="350" spans="4:4" ht="12.75">
      <c r="D350" s="97"/>
    </row>
    <row r="351" spans="4:4" ht="12.75">
      <c r="D351" s="97"/>
    </row>
    <row r="352" spans="4:4" ht="12.75">
      <c r="D352" s="97"/>
    </row>
    <row r="353" spans="4:4" ht="12.75">
      <c r="D353" s="97"/>
    </row>
    <row r="354" spans="4:4" ht="12.75">
      <c r="D354" s="97"/>
    </row>
    <row r="355" spans="4:4" ht="12.75">
      <c r="D355" s="97"/>
    </row>
    <row r="356" spans="4:4" ht="12.75">
      <c r="D356" s="97"/>
    </row>
    <row r="357" spans="4:4" ht="12.75">
      <c r="D357" s="97"/>
    </row>
    <row r="358" spans="4:4" ht="12.75">
      <c r="D358" s="97"/>
    </row>
    <row r="359" spans="4:4" ht="12.75">
      <c r="D359" s="97"/>
    </row>
    <row r="360" spans="4:4" ht="12.75">
      <c r="D360" s="97"/>
    </row>
    <row r="361" spans="4:4" ht="12.75">
      <c r="D361" s="97"/>
    </row>
    <row r="362" spans="4:4" ht="12.75">
      <c r="D362" s="97"/>
    </row>
    <row r="363" spans="4:4" ht="12.75">
      <c r="D363" s="97"/>
    </row>
    <row r="364" spans="4:4" ht="12.75">
      <c r="D364" s="97"/>
    </row>
    <row r="365" spans="4:4" ht="12.75">
      <c r="D365" s="97"/>
    </row>
    <row r="366" spans="4:4" ht="12.75">
      <c r="D366" s="97"/>
    </row>
    <row r="367" spans="4:4" ht="12.75">
      <c r="D367" s="97"/>
    </row>
    <row r="368" spans="4:4" ht="12.75">
      <c r="D368" s="97"/>
    </row>
    <row r="369" spans="4:4" ht="12.75">
      <c r="D369" s="97"/>
    </row>
    <row r="370" spans="4:4" ht="12.75">
      <c r="D370" s="97"/>
    </row>
    <row r="371" spans="4:4" ht="12.75">
      <c r="D371" s="97"/>
    </row>
    <row r="372" spans="4:4" ht="12.75">
      <c r="D372" s="97"/>
    </row>
    <row r="373" spans="4:4" ht="12.75">
      <c r="D373" s="97"/>
    </row>
    <row r="374" spans="4:4" ht="12.75">
      <c r="D374" s="97"/>
    </row>
    <row r="375" spans="4:4" ht="12.75">
      <c r="D375" s="97"/>
    </row>
    <row r="376" spans="4:4" ht="12.75">
      <c r="D376" s="97"/>
    </row>
    <row r="377" spans="4:4" ht="12.75">
      <c r="D377" s="97"/>
    </row>
    <row r="378" spans="4:4" ht="12.75">
      <c r="D378" s="97"/>
    </row>
    <row r="379" spans="4:4" ht="12.75">
      <c r="D379" s="97"/>
    </row>
    <row r="380" spans="4:4" ht="12.75">
      <c r="D380" s="97"/>
    </row>
    <row r="381" spans="4:4" ht="12.75">
      <c r="D381" s="97"/>
    </row>
    <row r="382" spans="4:4" ht="12.75">
      <c r="D382" s="97"/>
    </row>
    <row r="383" spans="4:4" ht="12.75">
      <c r="D383" s="97"/>
    </row>
    <row r="384" spans="4:4" ht="12.75">
      <c r="D384" s="97"/>
    </row>
    <row r="385" spans="4:4" ht="12.75">
      <c r="D385" s="97"/>
    </row>
    <row r="386" spans="4:4" ht="12.75">
      <c r="D386" s="97"/>
    </row>
    <row r="387" spans="4:4" ht="12.75">
      <c r="D387" s="97"/>
    </row>
    <row r="388" spans="4:4" ht="12.75">
      <c r="D388" s="97"/>
    </row>
    <row r="389" spans="4:4" ht="12.75">
      <c r="D389" s="97"/>
    </row>
    <row r="390" spans="4:4" ht="12.75">
      <c r="D390" s="97"/>
    </row>
    <row r="391" spans="4:4" ht="12.75">
      <c r="D391" s="97"/>
    </row>
    <row r="392" spans="4:4" ht="12.75">
      <c r="D392" s="97"/>
    </row>
    <row r="393" spans="4:4" ht="12.75">
      <c r="D393" s="97"/>
    </row>
    <row r="394" spans="4:4" ht="12.75">
      <c r="D394" s="97"/>
    </row>
    <row r="395" spans="4:4" ht="12.75">
      <c r="D395" s="97"/>
    </row>
    <row r="396" spans="4:4" ht="12.75">
      <c r="D396" s="97"/>
    </row>
    <row r="397" spans="4:4" ht="12.75">
      <c r="D397" s="97"/>
    </row>
    <row r="398" spans="4:4" ht="12.75">
      <c r="D398" s="97"/>
    </row>
    <row r="399" spans="4:4" ht="12.75">
      <c r="D399" s="97"/>
    </row>
    <row r="400" spans="4:4" ht="12.75">
      <c r="D400" s="97"/>
    </row>
    <row r="401" spans="4:4" ht="12.75">
      <c r="D401" s="97"/>
    </row>
    <row r="402" spans="4:4" ht="12.75">
      <c r="D402" s="97"/>
    </row>
    <row r="403" spans="4:4" ht="12.75">
      <c r="D403" s="97"/>
    </row>
    <row r="404" spans="4:4" ht="12.75">
      <c r="D404" s="97"/>
    </row>
    <row r="405" spans="4:4" ht="12.75">
      <c r="D405" s="97"/>
    </row>
    <row r="406" spans="4:4" ht="12.75">
      <c r="D406" s="97"/>
    </row>
    <row r="407" spans="4:4" ht="12.75">
      <c r="D407" s="97"/>
    </row>
    <row r="408" spans="4:4" ht="12.75">
      <c r="D408" s="97"/>
    </row>
    <row r="409" spans="4:4" ht="12.75">
      <c r="D409" s="97"/>
    </row>
    <row r="410" spans="4:4" ht="12.75">
      <c r="D410" s="97"/>
    </row>
    <row r="411" spans="4:4" ht="12.75">
      <c r="D411" s="97"/>
    </row>
    <row r="412" spans="4:4" ht="12.75">
      <c r="D412" s="97"/>
    </row>
    <row r="413" spans="4:4" ht="12.75">
      <c r="D413" s="97"/>
    </row>
    <row r="414" spans="4:4" ht="12.75">
      <c r="D414" s="97"/>
    </row>
    <row r="415" spans="4:4" ht="12.75">
      <c r="D415" s="97"/>
    </row>
    <row r="416" spans="4:4" ht="12.75">
      <c r="D416" s="97"/>
    </row>
    <row r="417" spans="4:4" ht="12.75">
      <c r="D417" s="97"/>
    </row>
    <row r="418" spans="4:4" ht="12.75">
      <c r="D418" s="97"/>
    </row>
    <row r="419" spans="4:4" ht="12.75">
      <c r="D419" s="97"/>
    </row>
    <row r="420" spans="4:4" ht="12.75">
      <c r="D420" s="97"/>
    </row>
    <row r="421" spans="4:4" ht="12.75">
      <c r="D421" s="97"/>
    </row>
    <row r="422" spans="4:4" ht="12.75">
      <c r="D422" s="97"/>
    </row>
    <row r="423" spans="4:4" ht="12.75">
      <c r="D423" s="97"/>
    </row>
    <row r="424" spans="4:4" ht="12.75">
      <c r="D424" s="97"/>
    </row>
    <row r="425" spans="4:4" ht="12.75">
      <c r="D425" s="97"/>
    </row>
    <row r="426" spans="4:4" ht="12.75">
      <c r="D426" s="97"/>
    </row>
    <row r="427" spans="4:4" ht="12.75">
      <c r="D427" s="97"/>
    </row>
    <row r="428" spans="4:4" ht="12.75">
      <c r="D428" s="97"/>
    </row>
    <row r="429" spans="4:4" ht="12.75">
      <c r="D429" s="97"/>
    </row>
    <row r="430" spans="4:4" ht="12.75">
      <c r="D430" s="97"/>
    </row>
    <row r="431" spans="4:4" ht="12.75">
      <c r="D431" s="97"/>
    </row>
    <row r="432" spans="4:4" ht="12.75">
      <c r="D432" s="97"/>
    </row>
    <row r="433" spans="4:4" ht="12.75">
      <c r="D433" s="97"/>
    </row>
    <row r="434" spans="4:4" ht="12.75">
      <c r="D434" s="97"/>
    </row>
    <row r="435" spans="4:4" ht="12.75">
      <c r="D435" s="97"/>
    </row>
    <row r="436" spans="4:4" ht="12.75">
      <c r="D436" s="97"/>
    </row>
    <row r="437" spans="4:4" ht="12.75">
      <c r="D437" s="97"/>
    </row>
    <row r="438" spans="4:4" ht="12.75">
      <c r="D438" s="97"/>
    </row>
    <row r="439" spans="4:4" ht="12.75">
      <c r="D439" s="97"/>
    </row>
    <row r="440" spans="4:4" ht="12.75">
      <c r="D440" s="97"/>
    </row>
    <row r="441" spans="4:4" ht="12.75">
      <c r="D441" s="97"/>
    </row>
    <row r="442" spans="4:4" ht="12.75">
      <c r="D442" s="97"/>
    </row>
    <row r="443" spans="4:4" ht="12.75">
      <c r="D443" s="97"/>
    </row>
    <row r="444" spans="4:4" ht="12.75">
      <c r="D444" s="97"/>
    </row>
    <row r="445" spans="4:4" ht="12.75">
      <c r="D445" s="97"/>
    </row>
    <row r="446" spans="4:4" ht="12.75">
      <c r="D446" s="97"/>
    </row>
    <row r="447" spans="4:4" ht="12.75">
      <c r="D447" s="97"/>
    </row>
    <row r="448" spans="4:4" ht="12.75">
      <c r="D448" s="97"/>
    </row>
    <row r="449" spans="4:4" ht="12.75">
      <c r="D449" s="97"/>
    </row>
    <row r="450" spans="4:4" ht="12.75">
      <c r="D450" s="97"/>
    </row>
    <row r="451" spans="4:4" ht="12.75">
      <c r="D451" s="97"/>
    </row>
    <row r="452" spans="4:4" ht="12.75">
      <c r="D452" s="97"/>
    </row>
    <row r="453" spans="4:4" ht="12.75">
      <c r="D453" s="97"/>
    </row>
    <row r="454" spans="4:4" ht="12.75">
      <c r="D454" s="97"/>
    </row>
    <row r="455" spans="4:4" ht="12.75">
      <c r="D455" s="97"/>
    </row>
    <row r="456" spans="4:4" ht="12.75">
      <c r="D456" s="97"/>
    </row>
    <row r="457" spans="4:4" ht="12.75">
      <c r="D457" s="97"/>
    </row>
    <row r="458" spans="4:4" ht="12.75">
      <c r="D458" s="97"/>
    </row>
    <row r="459" spans="4:4" ht="12.75">
      <c r="D459" s="97"/>
    </row>
    <row r="460" spans="4:4" ht="12.75">
      <c r="D460" s="97"/>
    </row>
    <row r="461" spans="4:4" ht="12.75">
      <c r="D461" s="97"/>
    </row>
    <row r="462" spans="4:4" ht="12.75">
      <c r="D462" s="97"/>
    </row>
    <row r="463" spans="4:4" ht="12.75">
      <c r="D463" s="97"/>
    </row>
    <row r="464" spans="4:4" ht="12.75">
      <c r="D464" s="97"/>
    </row>
    <row r="465" spans="4:4" ht="12.75">
      <c r="D465" s="97"/>
    </row>
    <row r="466" spans="4:4" ht="12.75">
      <c r="D466" s="97"/>
    </row>
    <row r="467" spans="4:4" ht="12.75">
      <c r="D467" s="97"/>
    </row>
    <row r="468" spans="4:4" ht="12.75">
      <c r="D468" s="97"/>
    </row>
    <row r="469" spans="4:4" ht="12.75">
      <c r="D469" s="97"/>
    </row>
    <row r="470" spans="4:4" ht="12.75">
      <c r="D470" s="97"/>
    </row>
    <row r="471" spans="4:4" ht="12.75">
      <c r="D471" s="97"/>
    </row>
    <row r="472" spans="4:4" ht="12.75">
      <c r="D472" s="97"/>
    </row>
    <row r="473" spans="4:4" ht="12.75">
      <c r="D473" s="97"/>
    </row>
    <row r="474" spans="4:4" ht="12.75">
      <c r="D474" s="97"/>
    </row>
    <row r="475" spans="4:4" ht="12.75">
      <c r="D475" s="97"/>
    </row>
    <row r="476" spans="4:4" ht="12.75">
      <c r="D476" s="97"/>
    </row>
    <row r="477" spans="4:4" ht="12.75">
      <c r="D477" s="97"/>
    </row>
    <row r="478" spans="4:4" ht="12.75">
      <c r="D478" s="97"/>
    </row>
    <row r="479" spans="4:4" ht="12.75">
      <c r="D479" s="97"/>
    </row>
    <row r="480" spans="4:4" ht="12.75">
      <c r="D480" s="97"/>
    </row>
    <row r="481" spans="4:4" ht="12.75">
      <c r="D481" s="97"/>
    </row>
    <row r="482" spans="4:4" ht="12.75">
      <c r="D482" s="97"/>
    </row>
    <row r="483" spans="4:4" ht="12.75">
      <c r="D483" s="97"/>
    </row>
    <row r="484" spans="4:4" ht="12.75">
      <c r="D484" s="97"/>
    </row>
    <row r="485" spans="4:4" ht="12.75">
      <c r="D485" s="97"/>
    </row>
    <row r="486" spans="4:4" ht="12.75">
      <c r="D486" s="97"/>
    </row>
    <row r="487" spans="4:4" ht="12.75">
      <c r="D487" s="97"/>
    </row>
    <row r="488" spans="4:4" ht="12.75">
      <c r="D488" s="97"/>
    </row>
    <row r="489" spans="4:4" ht="12.75">
      <c r="D489" s="97"/>
    </row>
    <row r="490" spans="4:4" ht="12.75">
      <c r="D490" s="97"/>
    </row>
    <row r="491" spans="4:4" ht="12.75">
      <c r="D491" s="97"/>
    </row>
    <row r="492" spans="4:4" ht="12.75">
      <c r="D492" s="97"/>
    </row>
    <row r="493" spans="4:4" ht="12.75">
      <c r="D493" s="97"/>
    </row>
    <row r="494" spans="4:4" ht="12.75">
      <c r="D494" s="97"/>
    </row>
    <row r="495" spans="4:4" ht="12.75">
      <c r="D495" s="97"/>
    </row>
    <row r="496" spans="4:4" ht="12.75">
      <c r="D496" s="97"/>
    </row>
    <row r="497" spans="4:4" ht="12.75">
      <c r="D497" s="97"/>
    </row>
    <row r="498" spans="4:4" ht="12.75">
      <c r="D498" s="97"/>
    </row>
    <row r="499" spans="4:4" ht="12.75">
      <c r="D499" s="97"/>
    </row>
    <row r="500" spans="4:4" ht="12.75">
      <c r="D500" s="97"/>
    </row>
    <row r="501" spans="4:4" ht="12.75">
      <c r="D501" s="97"/>
    </row>
    <row r="502" spans="4:4" ht="12.75">
      <c r="D502" s="97"/>
    </row>
    <row r="503" spans="4:4" ht="12.75">
      <c r="D503" s="97"/>
    </row>
    <row r="504" spans="4:4" ht="12.75">
      <c r="D504" s="97"/>
    </row>
    <row r="505" spans="4:4" ht="12.75">
      <c r="D505" s="97"/>
    </row>
    <row r="506" spans="4:4" ht="12.75">
      <c r="D506" s="97"/>
    </row>
    <row r="507" spans="4:4" ht="12.75">
      <c r="D507" s="97"/>
    </row>
    <row r="508" spans="4:4" ht="12.75">
      <c r="D508" s="97"/>
    </row>
    <row r="509" spans="4:4" ht="12.75">
      <c r="D509" s="97"/>
    </row>
    <row r="510" spans="4:4" ht="12.75">
      <c r="D510" s="97"/>
    </row>
    <row r="511" spans="4:4" ht="12.75">
      <c r="D511" s="97"/>
    </row>
    <row r="512" spans="4:4" ht="12.75">
      <c r="D512" s="97"/>
    </row>
    <row r="513" spans="4:4" ht="12.75">
      <c r="D513" s="97"/>
    </row>
    <row r="514" spans="4:4" ht="12.75">
      <c r="D514" s="97"/>
    </row>
    <row r="515" spans="4:4" ht="12.75">
      <c r="D515" s="97"/>
    </row>
    <row r="516" spans="4:4" ht="12.75">
      <c r="D516" s="97"/>
    </row>
    <row r="517" spans="4:4" ht="12.75">
      <c r="D517" s="97"/>
    </row>
    <row r="518" spans="4:4" ht="12.75">
      <c r="D518" s="97"/>
    </row>
    <row r="519" spans="4:4" ht="12.75">
      <c r="D519" s="97"/>
    </row>
    <row r="520" spans="4:4" ht="12.75">
      <c r="D520" s="97"/>
    </row>
    <row r="521" spans="4:4" ht="12.75">
      <c r="D521" s="97"/>
    </row>
    <row r="522" spans="4:4" ht="12.75">
      <c r="D522" s="97"/>
    </row>
    <row r="523" spans="4:4" ht="12.75">
      <c r="D523" s="97"/>
    </row>
    <row r="524" spans="4:4" ht="12.75">
      <c r="D524" s="97"/>
    </row>
    <row r="525" spans="4:4" ht="12.75">
      <c r="D525" s="97"/>
    </row>
    <row r="526" spans="4:4" ht="12.75">
      <c r="D526" s="97"/>
    </row>
    <row r="527" spans="4:4" ht="12.75">
      <c r="D527" s="97"/>
    </row>
    <row r="528" spans="4:4" ht="12.75">
      <c r="D528" s="97"/>
    </row>
    <row r="529" spans="4:4" ht="12.75">
      <c r="D529" s="97"/>
    </row>
    <row r="530" spans="4:4" ht="12.75">
      <c r="D530" s="97"/>
    </row>
    <row r="531" spans="4:4" ht="12.75">
      <c r="D531" s="97"/>
    </row>
    <row r="532" spans="4:4" ht="12.75">
      <c r="D532" s="97"/>
    </row>
    <row r="533" spans="4:4" ht="12.75">
      <c r="D533" s="97"/>
    </row>
    <row r="534" spans="4:4" ht="12.75">
      <c r="D534" s="97"/>
    </row>
    <row r="535" spans="4:4" ht="12.75">
      <c r="D535" s="97"/>
    </row>
    <row r="536" spans="4:4" ht="12.75">
      <c r="D536" s="97"/>
    </row>
    <row r="537" spans="4:4" ht="12.75">
      <c r="D537" s="97"/>
    </row>
    <row r="538" spans="4:4" ht="12.75">
      <c r="D538" s="97"/>
    </row>
    <row r="539" spans="4:4" ht="12.75">
      <c r="D539" s="97"/>
    </row>
    <row r="540" spans="4:4" ht="12.75">
      <c r="D540" s="97"/>
    </row>
    <row r="541" spans="4:4" ht="12.75">
      <c r="D541" s="97"/>
    </row>
    <row r="542" spans="4:4" ht="12.75">
      <c r="D542" s="97"/>
    </row>
    <row r="543" spans="4:4" ht="12.75">
      <c r="D543" s="97"/>
    </row>
    <row r="544" spans="4:4" ht="12.75">
      <c r="D544" s="97"/>
    </row>
    <row r="545" spans="4:4" ht="12.75">
      <c r="D545" s="97"/>
    </row>
    <row r="546" spans="4:4" ht="12.75">
      <c r="D546" s="97"/>
    </row>
    <row r="547" spans="4:4" ht="12.75">
      <c r="D547" s="97"/>
    </row>
    <row r="548" spans="4:4" ht="12.75">
      <c r="D548" s="97"/>
    </row>
    <row r="549" spans="4:4" ht="12.75">
      <c r="D549" s="97"/>
    </row>
    <row r="550" spans="4:4" ht="12.75">
      <c r="D550" s="97"/>
    </row>
    <row r="551" spans="4:4" ht="12.75">
      <c r="D551" s="97"/>
    </row>
    <row r="552" spans="4:4" ht="12.75">
      <c r="D552" s="97"/>
    </row>
    <row r="553" spans="4:4" ht="12.75">
      <c r="D553" s="97"/>
    </row>
    <row r="554" spans="4:4" ht="12.75">
      <c r="D554" s="97"/>
    </row>
    <row r="555" spans="4:4" ht="12.75">
      <c r="D555" s="97"/>
    </row>
    <row r="556" spans="4:4" ht="12.75">
      <c r="D556" s="97"/>
    </row>
    <row r="557" spans="4:4" ht="12.75">
      <c r="D557" s="97"/>
    </row>
    <row r="558" spans="4:4" ht="12.75">
      <c r="D558" s="97"/>
    </row>
    <row r="559" spans="4:4" ht="12.75">
      <c r="D559" s="97"/>
    </row>
    <row r="560" spans="4:4" ht="12.75">
      <c r="D560" s="97"/>
    </row>
    <row r="561" spans="4:4" ht="12.75">
      <c r="D561" s="97"/>
    </row>
    <row r="562" spans="4:4" ht="12.75">
      <c r="D562" s="97"/>
    </row>
    <row r="563" spans="4:4" ht="12.75">
      <c r="D563" s="97"/>
    </row>
    <row r="564" spans="4:4" ht="12.75">
      <c r="D564" s="97"/>
    </row>
    <row r="565" spans="4:4" ht="12.75">
      <c r="D565" s="97"/>
    </row>
    <row r="566" spans="4:4" ht="12.75">
      <c r="D566" s="97"/>
    </row>
    <row r="567" spans="4:4" ht="12.75">
      <c r="D567" s="97"/>
    </row>
    <row r="568" spans="4:4" ht="12.75">
      <c r="D568" s="97"/>
    </row>
    <row r="569" spans="4:4" ht="12.75">
      <c r="D569" s="97"/>
    </row>
    <row r="570" spans="4:4" ht="12.75">
      <c r="D570" s="97"/>
    </row>
    <row r="571" spans="4:4" ht="12.75">
      <c r="D571" s="97"/>
    </row>
    <row r="572" spans="4:4" ht="12.75">
      <c r="D572" s="97"/>
    </row>
    <row r="573" spans="4:4" ht="12.75">
      <c r="D573" s="97"/>
    </row>
    <row r="574" spans="4:4" ht="12.75">
      <c r="D574" s="97"/>
    </row>
    <row r="575" spans="4:4" ht="12.75">
      <c r="D575" s="97"/>
    </row>
    <row r="576" spans="4:4" ht="12.75">
      <c r="D576" s="97"/>
    </row>
    <row r="577" spans="4:4" ht="12.75">
      <c r="D577" s="97"/>
    </row>
    <row r="578" spans="4:4" ht="12.75">
      <c r="D578" s="97"/>
    </row>
    <row r="579" spans="4:4" ht="12.75">
      <c r="D579" s="97"/>
    </row>
    <row r="580" spans="4:4" ht="12.75">
      <c r="D580" s="97"/>
    </row>
    <row r="581" spans="4:4" ht="12.75">
      <c r="D581" s="97"/>
    </row>
    <row r="582" spans="4:4" ht="12.75">
      <c r="D582" s="97"/>
    </row>
    <row r="583" spans="4:4" ht="12.75">
      <c r="D583" s="97"/>
    </row>
    <row r="584" spans="4:4" ht="12.75">
      <c r="D584" s="97"/>
    </row>
    <row r="585" spans="4:4" ht="12.75">
      <c r="D585" s="97"/>
    </row>
    <row r="586" spans="4:4" ht="12.75">
      <c r="D586" s="97"/>
    </row>
    <row r="587" spans="4:4" ht="12.75">
      <c r="D587" s="97"/>
    </row>
    <row r="588" spans="4:4" ht="12.75">
      <c r="D588" s="97"/>
    </row>
    <row r="589" spans="4:4" ht="12.75">
      <c r="D589" s="97"/>
    </row>
    <row r="590" spans="4:4" ht="12.75">
      <c r="D590" s="97"/>
    </row>
    <row r="591" spans="4:4" ht="12.75">
      <c r="D591" s="97"/>
    </row>
    <row r="592" spans="4:4" ht="12.75">
      <c r="D592" s="97"/>
    </row>
    <row r="593" spans="4:4" ht="12.75">
      <c r="D593" s="97"/>
    </row>
    <row r="594" spans="4:4" ht="12.75">
      <c r="D594" s="97"/>
    </row>
    <row r="595" spans="4:4" ht="12.75">
      <c r="D595" s="97"/>
    </row>
    <row r="596" spans="4:4" ht="12.75">
      <c r="D596" s="97"/>
    </row>
    <row r="597" spans="4:4" ht="12.75">
      <c r="D597" s="97"/>
    </row>
    <row r="598" spans="4:4" ht="12.75">
      <c r="D598" s="97"/>
    </row>
    <row r="599" spans="4:4" ht="12.75">
      <c r="D599" s="97"/>
    </row>
    <row r="600" spans="4:4" ht="12.75">
      <c r="D600" s="97"/>
    </row>
    <row r="601" spans="4:4" ht="12.75">
      <c r="D601" s="97"/>
    </row>
    <row r="602" spans="4:4" ht="12.75">
      <c r="D602" s="97"/>
    </row>
    <row r="603" spans="4:4" ht="12.75">
      <c r="D603" s="97"/>
    </row>
    <row r="604" spans="4:4" ht="12.75">
      <c r="D604" s="97"/>
    </row>
    <row r="605" spans="4:4" ht="12.75">
      <c r="D605" s="97"/>
    </row>
    <row r="606" spans="4:4" ht="12.75">
      <c r="D606" s="97"/>
    </row>
    <row r="607" spans="4:4" ht="12.75">
      <c r="D607" s="97"/>
    </row>
    <row r="608" spans="4:4" ht="12.75">
      <c r="D608" s="97"/>
    </row>
    <row r="609" spans="4:4" ht="12.75">
      <c r="D609" s="97"/>
    </row>
    <row r="610" spans="4:4" ht="12.75">
      <c r="D610" s="97"/>
    </row>
    <row r="611" spans="4:4" ht="12.75">
      <c r="D611" s="97"/>
    </row>
    <row r="612" spans="4:4" ht="12.75">
      <c r="D612" s="97"/>
    </row>
    <row r="613" spans="4:4" ht="12.75">
      <c r="D613" s="97"/>
    </row>
    <row r="614" spans="4:4" ht="12.75">
      <c r="D614" s="97"/>
    </row>
    <row r="615" spans="4:4" ht="12.75">
      <c r="D615" s="97"/>
    </row>
    <row r="616" spans="4:4" ht="12.75">
      <c r="D616" s="97"/>
    </row>
    <row r="617" spans="4:4" ht="12.75">
      <c r="D617" s="97"/>
    </row>
    <row r="618" spans="4:4" ht="12.75">
      <c r="D618" s="97"/>
    </row>
    <row r="619" spans="4:4" ht="12.75">
      <c r="D619" s="97"/>
    </row>
    <row r="620" spans="4:4" ht="12.75">
      <c r="D620" s="97"/>
    </row>
    <row r="621" spans="4:4" ht="12.75">
      <c r="D621" s="97"/>
    </row>
    <row r="622" spans="4:4" ht="12.75">
      <c r="D622" s="97"/>
    </row>
    <row r="623" spans="4:4" ht="12.75">
      <c r="D623" s="97"/>
    </row>
    <row r="624" spans="4:4" ht="12.75">
      <c r="D624" s="97"/>
    </row>
    <row r="625" spans="4:4" ht="12.75">
      <c r="D625" s="97"/>
    </row>
    <row r="626" spans="4:4" ht="12.75">
      <c r="D626" s="97"/>
    </row>
    <row r="627" spans="4:4" ht="12.75">
      <c r="D627" s="97"/>
    </row>
    <row r="628" spans="4:4" ht="12.75">
      <c r="D628" s="97"/>
    </row>
    <row r="629" spans="4:4" ht="12.75">
      <c r="D629" s="97"/>
    </row>
    <row r="630" spans="4:4" ht="12.75">
      <c r="D630" s="97"/>
    </row>
    <row r="631" spans="4:4" ht="12.75">
      <c r="D631" s="97"/>
    </row>
    <row r="632" spans="4:4" ht="12.75">
      <c r="D632" s="97"/>
    </row>
    <row r="633" spans="4:4" ht="12.75">
      <c r="D633" s="97"/>
    </row>
    <row r="634" spans="4:4" ht="12.75">
      <c r="D634" s="97"/>
    </row>
    <row r="635" spans="4:4" ht="12.75">
      <c r="D635" s="97"/>
    </row>
    <row r="636" spans="4:4" ht="12.75">
      <c r="D636" s="97"/>
    </row>
    <row r="637" spans="4:4" ht="12.75">
      <c r="D637" s="97"/>
    </row>
    <row r="638" spans="4:4" ht="12.75">
      <c r="D638" s="97"/>
    </row>
    <row r="639" spans="4:4" ht="12.75">
      <c r="D639" s="97"/>
    </row>
    <row r="640" spans="4:4" ht="12.75">
      <c r="D640" s="97"/>
    </row>
    <row r="641" spans="4:4" ht="12.75">
      <c r="D641" s="97"/>
    </row>
    <row r="642" spans="4:4" ht="12.75">
      <c r="D642" s="97"/>
    </row>
    <row r="643" spans="4:4" ht="12.75">
      <c r="D643" s="97"/>
    </row>
    <row r="644" spans="4:4" ht="12.75">
      <c r="D644" s="97"/>
    </row>
    <row r="645" spans="4:4" ht="12.75">
      <c r="D645" s="97"/>
    </row>
    <row r="646" spans="4:4" ht="12.75">
      <c r="D646" s="97"/>
    </row>
    <row r="647" spans="4:4" ht="12.75">
      <c r="D647" s="97"/>
    </row>
    <row r="648" spans="4:4" ht="12.75">
      <c r="D648" s="97"/>
    </row>
    <row r="649" spans="4:4" ht="12.75">
      <c r="D649" s="97"/>
    </row>
    <row r="650" spans="4:4" ht="12.75">
      <c r="D650" s="97"/>
    </row>
    <row r="651" spans="4:4" ht="12.75">
      <c r="D651" s="97"/>
    </row>
    <row r="652" spans="4:4" ht="12.75">
      <c r="D652" s="97"/>
    </row>
    <row r="653" spans="4:4" ht="12.75">
      <c r="D653" s="97"/>
    </row>
    <row r="654" spans="4:4" ht="12.75">
      <c r="D654" s="97"/>
    </row>
    <row r="655" spans="4:4" ht="12.75">
      <c r="D655" s="97"/>
    </row>
    <row r="656" spans="4:4" ht="12.75">
      <c r="D656" s="97"/>
    </row>
    <row r="657" spans="4:4" ht="12.75">
      <c r="D657" s="97"/>
    </row>
    <row r="658" spans="4:4" ht="12.75">
      <c r="D658" s="97"/>
    </row>
    <row r="659" spans="4:4" ht="12.75">
      <c r="D659" s="97"/>
    </row>
    <row r="660" spans="4:4" ht="12.75">
      <c r="D660" s="97"/>
    </row>
    <row r="661" spans="4:4" ht="12.75">
      <c r="D661" s="97"/>
    </row>
    <row r="662" spans="4:4" ht="12.75">
      <c r="D662" s="97"/>
    </row>
    <row r="663" spans="4:4" ht="12.75">
      <c r="D663" s="97"/>
    </row>
    <row r="664" spans="4:4" ht="12.75">
      <c r="D664" s="97"/>
    </row>
    <row r="665" spans="4:4" ht="12.75">
      <c r="D665" s="97"/>
    </row>
    <row r="666" spans="4:4" ht="12.75">
      <c r="D666" s="97"/>
    </row>
    <row r="667" spans="4:4" ht="12.75">
      <c r="D667" s="97"/>
    </row>
    <row r="668" spans="4:4" ht="12.75">
      <c r="D668" s="97"/>
    </row>
    <row r="669" spans="4:4" ht="12.75">
      <c r="D669" s="97"/>
    </row>
    <row r="670" spans="4:4" ht="12.75">
      <c r="D670" s="97"/>
    </row>
    <row r="671" spans="4:4" ht="12.75">
      <c r="D671" s="97"/>
    </row>
    <row r="672" spans="4:4" ht="12.75">
      <c r="D672" s="97"/>
    </row>
    <row r="673" spans="4:4" ht="12.75">
      <c r="D673" s="97"/>
    </row>
    <row r="674" spans="4:4" ht="12.75">
      <c r="D674" s="97"/>
    </row>
    <row r="675" spans="4:4" ht="12.75">
      <c r="D675" s="97"/>
    </row>
    <row r="676" spans="4:4" ht="12.75">
      <c r="D676" s="97"/>
    </row>
    <row r="677" spans="4:4" ht="12.75">
      <c r="D677" s="97"/>
    </row>
    <row r="678" spans="4:4" ht="12.75">
      <c r="D678" s="97"/>
    </row>
    <row r="679" spans="4:4" ht="12.75">
      <c r="D679" s="97"/>
    </row>
    <row r="680" spans="4:4" ht="12.75">
      <c r="D680" s="97"/>
    </row>
    <row r="681" spans="4:4" ht="12.75">
      <c r="D681" s="97"/>
    </row>
    <row r="682" spans="4:4" ht="12.75">
      <c r="D682" s="97"/>
    </row>
    <row r="683" spans="4:4" ht="12.75">
      <c r="D683" s="97"/>
    </row>
    <row r="684" spans="4:4" ht="12.75">
      <c r="D684" s="97"/>
    </row>
    <row r="685" spans="4:4" ht="12.75">
      <c r="D685" s="97"/>
    </row>
    <row r="686" spans="4:4" ht="12.75">
      <c r="D686" s="97"/>
    </row>
    <row r="687" spans="4:4" ht="12.75">
      <c r="D687" s="97"/>
    </row>
    <row r="688" spans="4:4" ht="12.75">
      <c r="D688" s="97"/>
    </row>
    <row r="689" spans="4:4" ht="12.75">
      <c r="D689" s="97"/>
    </row>
    <row r="690" spans="4:4" ht="12.75">
      <c r="D690" s="97"/>
    </row>
    <row r="691" spans="4:4" ht="12.75">
      <c r="D691" s="97"/>
    </row>
    <row r="692" spans="4:4" ht="12.75">
      <c r="D692" s="97"/>
    </row>
    <row r="693" spans="4:4" ht="12.75">
      <c r="D693" s="97"/>
    </row>
    <row r="694" spans="4:4" ht="12.75">
      <c r="D694" s="97"/>
    </row>
    <row r="695" spans="4:4" ht="12.75">
      <c r="D695" s="97"/>
    </row>
    <row r="696" spans="4:4" ht="12.75">
      <c r="D696" s="97"/>
    </row>
    <row r="697" spans="4:4" ht="12.75">
      <c r="D697" s="97"/>
    </row>
    <row r="698" spans="4:4" ht="12.75">
      <c r="D698" s="97"/>
    </row>
    <row r="699" spans="4:4" ht="12.75">
      <c r="D699" s="97"/>
    </row>
    <row r="700" spans="4:4" ht="12.75">
      <c r="D700" s="97"/>
    </row>
    <row r="701" spans="4:4" ht="12.75">
      <c r="D701" s="97"/>
    </row>
    <row r="702" spans="4:4" ht="12.75">
      <c r="D702" s="97"/>
    </row>
    <row r="703" spans="4:4" ht="12.75">
      <c r="D703" s="97"/>
    </row>
    <row r="704" spans="4:4" ht="12.75">
      <c r="D704" s="97"/>
    </row>
    <row r="705" spans="4:4" ht="12.75">
      <c r="D705" s="97"/>
    </row>
    <row r="706" spans="4:4" ht="12.75">
      <c r="D706" s="97"/>
    </row>
    <row r="707" spans="4:4" ht="12.75">
      <c r="D707" s="97"/>
    </row>
    <row r="708" spans="4:4" ht="12.75">
      <c r="D708" s="97"/>
    </row>
    <row r="709" spans="4:4" ht="12.75">
      <c r="D709" s="97"/>
    </row>
    <row r="710" spans="4:4" ht="12.75">
      <c r="D710" s="97"/>
    </row>
    <row r="711" spans="4:4" ht="12.75">
      <c r="D711" s="97"/>
    </row>
    <row r="712" spans="4:4" ht="12.75">
      <c r="D712" s="97"/>
    </row>
    <row r="713" spans="4:4" ht="12.75">
      <c r="D713" s="97"/>
    </row>
    <row r="714" spans="4:4" ht="12.75">
      <c r="D714" s="97"/>
    </row>
    <row r="715" spans="4:4" ht="12.75">
      <c r="D715" s="97"/>
    </row>
    <row r="716" spans="4:4" ht="12.75">
      <c r="D716" s="97"/>
    </row>
    <row r="717" spans="4:4" ht="12.75">
      <c r="D717" s="97"/>
    </row>
    <row r="718" spans="4:4" ht="12.75">
      <c r="D718" s="97"/>
    </row>
    <row r="719" spans="4:4" ht="12.75">
      <c r="D719" s="97"/>
    </row>
    <row r="720" spans="4:4" ht="12.75">
      <c r="D720" s="97"/>
    </row>
    <row r="721" spans="4:4" ht="12.75">
      <c r="D721" s="97"/>
    </row>
    <row r="722" spans="4:4" ht="12.75">
      <c r="D722" s="97"/>
    </row>
    <row r="723" spans="4:4" ht="12.75">
      <c r="D723" s="97"/>
    </row>
    <row r="724" spans="4:4" ht="12.75">
      <c r="D724" s="97"/>
    </row>
    <row r="725" spans="4:4" ht="12.75">
      <c r="D725" s="97"/>
    </row>
    <row r="726" spans="4:4" ht="12.75">
      <c r="D726" s="97"/>
    </row>
    <row r="727" spans="4:4" ht="12.75">
      <c r="D727" s="97"/>
    </row>
    <row r="728" spans="4:4" ht="12.75">
      <c r="D728" s="97"/>
    </row>
    <row r="729" spans="4:4" ht="12.75">
      <c r="D729" s="97"/>
    </row>
    <row r="730" spans="4:4" ht="12.75">
      <c r="D730" s="97"/>
    </row>
    <row r="731" spans="4:4" ht="12.75">
      <c r="D731" s="97"/>
    </row>
    <row r="732" spans="4:4" ht="12.75">
      <c r="D732" s="97"/>
    </row>
    <row r="733" spans="4:4" ht="12.75">
      <c r="D733" s="97"/>
    </row>
    <row r="734" spans="4:4" ht="12.75">
      <c r="D734" s="97"/>
    </row>
    <row r="735" spans="4:4" ht="12.75">
      <c r="D735" s="97"/>
    </row>
    <row r="736" spans="4:4" ht="12.75">
      <c r="D736" s="97"/>
    </row>
    <row r="737" spans="4:4" ht="12.75">
      <c r="D737" s="97"/>
    </row>
    <row r="738" spans="4:4" ht="12.75">
      <c r="D738" s="97"/>
    </row>
    <row r="739" spans="4:4" ht="12.75">
      <c r="D739" s="97"/>
    </row>
    <row r="740" spans="4:4" ht="12.75">
      <c r="D740" s="97"/>
    </row>
    <row r="741" spans="4:4" ht="12.75">
      <c r="D741" s="97"/>
    </row>
    <row r="742" spans="4:4" ht="12.75">
      <c r="D742" s="97"/>
    </row>
    <row r="743" spans="4:4" ht="12.75">
      <c r="D743" s="97"/>
    </row>
    <row r="744" spans="4:4" ht="12.75">
      <c r="D744" s="97"/>
    </row>
    <row r="745" spans="4:4" ht="12.75">
      <c r="D745" s="97"/>
    </row>
    <row r="746" spans="4:4" ht="12.75">
      <c r="D746" s="97"/>
    </row>
    <row r="747" spans="4:4" ht="12.75">
      <c r="D747" s="97"/>
    </row>
    <row r="748" spans="4:4" ht="12.75">
      <c r="D748" s="97"/>
    </row>
    <row r="749" spans="4:4" ht="12.75">
      <c r="D749" s="97"/>
    </row>
    <row r="750" spans="4:4" ht="12.75">
      <c r="D750" s="97"/>
    </row>
    <row r="751" spans="4:4" ht="12.75">
      <c r="D751" s="97"/>
    </row>
    <row r="752" spans="4:4" ht="12.75">
      <c r="D752" s="97"/>
    </row>
    <row r="753" spans="4:4" ht="12.75">
      <c r="D753" s="97"/>
    </row>
    <row r="754" spans="4:4" ht="12.75">
      <c r="D754" s="97"/>
    </row>
    <row r="755" spans="4:4" ht="12.75">
      <c r="D755" s="97"/>
    </row>
    <row r="756" spans="4:4" ht="12.75">
      <c r="D756" s="97"/>
    </row>
    <row r="757" spans="4:4" ht="12.75">
      <c r="D757" s="97"/>
    </row>
    <row r="758" spans="4:4" ht="12.75">
      <c r="D758" s="97"/>
    </row>
    <row r="759" spans="4:4" ht="12.75">
      <c r="D759" s="97"/>
    </row>
    <row r="760" spans="4:4" ht="12.75">
      <c r="D760" s="97"/>
    </row>
    <row r="761" spans="4:4" ht="12.75">
      <c r="D761" s="97"/>
    </row>
    <row r="762" spans="4:4" ht="12.75">
      <c r="D762" s="97"/>
    </row>
    <row r="763" spans="4:4" ht="12.75">
      <c r="D763" s="97"/>
    </row>
    <row r="764" spans="4:4" ht="12.75">
      <c r="D764" s="97"/>
    </row>
    <row r="765" spans="4:4" ht="12.75">
      <c r="D765" s="97"/>
    </row>
    <row r="766" spans="4:4" ht="12.75">
      <c r="D766" s="97"/>
    </row>
    <row r="767" spans="4:4" ht="12.75">
      <c r="D767" s="97"/>
    </row>
    <row r="768" spans="4:4" ht="12.75">
      <c r="D768" s="97"/>
    </row>
    <row r="769" spans="4:4" ht="12.75">
      <c r="D769" s="97"/>
    </row>
    <row r="770" spans="4:4" ht="12.75">
      <c r="D770" s="97"/>
    </row>
    <row r="771" spans="4:4" ht="12.75">
      <c r="D771" s="97"/>
    </row>
    <row r="772" spans="4:4" ht="12.75">
      <c r="D772" s="97"/>
    </row>
    <row r="773" spans="4:4" ht="12.75">
      <c r="D773" s="97"/>
    </row>
    <row r="774" spans="4:4" ht="12.75">
      <c r="D774" s="97"/>
    </row>
    <row r="775" spans="4:4" ht="12.75">
      <c r="D775" s="97"/>
    </row>
    <row r="776" spans="4:4" ht="12.75">
      <c r="D776" s="97"/>
    </row>
    <row r="777" spans="4:4" ht="12.75">
      <c r="D777" s="97"/>
    </row>
    <row r="778" spans="4:4" ht="12.75">
      <c r="D778" s="97"/>
    </row>
    <row r="779" spans="4:4" ht="12.75">
      <c r="D779" s="97"/>
    </row>
    <row r="780" spans="4:4" ht="12.75">
      <c r="D780" s="97"/>
    </row>
    <row r="781" spans="4:4" ht="12.75">
      <c r="D781" s="97"/>
    </row>
    <row r="782" spans="4:4" ht="12.75">
      <c r="D782" s="97"/>
    </row>
    <row r="783" spans="4:4" ht="12.75">
      <c r="D783" s="97"/>
    </row>
    <row r="784" spans="4:4" ht="12.75">
      <c r="D784" s="97"/>
    </row>
    <row r="785" spans="4:4" ht="12.75">
      <c r="D785" s="97"/>
    </row>
    <row r="786" spans="4:4" ht="12.75">
      <c r="D786" s="97"/>
    </row>
    <row r="787" spans="4:4" ht="12.75">
      <c r="D787" s="97"/>
    </row>
    <row r="788" spans="4:4" ht="12.75">
      <c r="D788" s="97"/>
    </row>
    <row r="789" spans="4:4" ht="12.75">
      <c r="D789" s="97"/>
    </row>
    <row r="790" spans="4:4" ht="12.75">
      <c r="D790" s="97"/>
    </row>
    <row r="791" spans="4:4" ht="12.75">
      <c r="D791" s="97"/>
    </row>
    <row r="792" spans="4:4" ht="12.75">
      <c r="D792" s="97"/>
    </row>
    <row r="793" spans="4:4" ht="12.75">
      <c r="D793" s="97"/>
    </row>
    <row r="794" spans="4:4" ht="12.75">
      <c r="D794" s="97"/>
    </row>
    <row r="795" spans="4:4" ht="12.75">
      <c r="D795" s="97"/>
    </row>
    <row r="796" spans="4:4" ht="12.75">
      <c r="D796" s="97"/>
    </row>
    <row r="797" spans="4:4" ht="12.75">
      <c r="D797" s="97"/>
    </row>
    <row r="798" spans="4:4" ht="12.75">
      <c r="D798" s="97"/>
    </row>
    <row r="799" spans="4:4" ht="12.75">
      <c r="D799" s="97"/>
    </row>
    <row r="800" spans="4:4" ht="12.75">
      <c r="D800" s="97"/>
    </row>
    <row r="801" spans="4:4" ht="12.75">
      <c r="D801" s="97"/>
    </row>
    <row r="802" spans="4:4" ht="12.75">
      <c r="D802" s="97"/>
    </row>
    <row r="803" spans="4:4" ht="12.75">
      <c r="D803" s="97"/>
    </row>
    <row r="804" spans="4:4" ht="12.75">
      <c r="D804" s="97"/>
    </row>
    <row r="805" spans="4:4" ht="12.75">
      <c r="D805" s="97"/>
    </row>
    <row r="806" spans="4:4" ht="12.75">
      <c r="D806" s="97"/>
    </row>
    <row r="807" spans="4:4" ht="12.75">
      <c r="D807" s="97"/>
    </row>
    <row r="808" spans="4:4" ht="12.75">
      <c r="D808" s="97"/>
    </row>
    <row r="809" spans="4:4" ht="12.75">
      <c r="D809" s="97"/>
    </row>
    <row r="810" spans="4:4" ht="12.75">
      <c r="D810" s="97"/>
    </row>
    <row r="811" spans="4:4" ht="12.75">
      <c r="D811" s="97"/>
    </row>
    <row r="812" spans="4:4" ht="12.75">
      <c r="D812" s="97"/>
    </row>
    <row r="813" spans="4:4" ht="12.75">
      <c r="D813" s="97"/>
    </row>
    <row r="814" spans="4:4" ht="12.75">
      <c r="D814" s="97"/>
    </row>
    <row r="815" spans="4:4" ht="12.75">
      <c r="D815" s="97"/>
    </row>
    <row r="816" spans="4:4" ht="12.75">
      <c r="D816" s="97"/>
    </row>
    <row r="817" spans="4:4" ht="12.75">
      <c r="D817" s="97"/>
    </row>
    <row r="818" spans="4:4" ht="12.75">
      <c r="D818" s="97"/>
    </row>
    <row r="819" spans="4:4" ht="12.75">
      <c r="D819" s="97"/>
    </row>
    <row r="820" spans="4:4" ht="12.75">
      <c r="D820" s="97"/>
    </row>
    <row r="821" spans="4:4" ht="12.75">
      <c r="D821" s="97"/>
    </row>
    <row r="822" spans="4:4" ht="12.75">
      <c r="D822" s="97"/>
    </row>
    <row r="823" spans="4:4" ht="12.75">
      <c r="D823" s="97"/>
    </row>
    <row r="824" spans="4:4" ht="12.75">
      <c r="D824" s="97"/>
    </row>
    <row r="825" spans="4:4" ht="12.75">
      <c r="D825" s="97"/>
    </row>
    <row r="826" spans="4:4" ht="12.75">
      <c r="D826" s="97"/>
    </row>
    <row r="827" spans="4:4" ht="12.75">
      <c r="D827" s="97"/>
    </row>
    <row r="828" spans="4:4" ht="12.75">
      <c r="D828" s="97"/>
    </row>
    <row r="829" spans="4:4" ht="12.75">
      <c r="D829" s="97"/>
    </row>
    <row r="830" spans="4:4" ht="12.75">
      <c r="D830" s="97"/>
    </row>
    <row r="831" spans="4:4" ht="12.75">
      <c r="D831" s="97"/>
    </row>
    <row r="832" spans="4:4" ht="12.75">
      <c r="D832" s="97"/>
    </row>
    <row r="833" spans="4:4" ht="12.75">
      <c r="D833" s="97"/>
    </row>
    <row r="834" spans="4:4" ht="12.75">
      <c r="D834" s="97"/>
    </row>
    <row r="835" spans="4:4" ht="12.75">
      <c r="D835" s="97"/>
    </row>
    <row r="836" spans="4:4" ht="12.75">
      <c r="D836" s="97"/>
    </row>
    <row r="837" spans="4:4" ht="12.75">
      <c r="D837" s="97"/>
    </row>
    <row r="838" spans="4:4" ht="12.75">
      <c r="D838" s="97"/>
    </row>
    <row r="839" spans="4:4" ht="12.75">
      <c r="D839" s="97"/>
    </row>
    <row r="840" spans="4:4" ht="12.75">
      <c r="D840" s="97"/>
    </row>
    <row r="841" spans="4:4" ht="12.75">
      <c r="D841" s="97"/>
    </row>
    <row r="842" spans="4:4" ht="12.75">
      <c r="D842" s="97"/>
    </row>
    <row r="843" spans="4:4" ht="12.75">
      <c r="D843" s="97"/>
    </row>
    <row r="844" spans="4:4" ht="12.75">
      <c r="D844" s="97"/>
    </row>
    <row r="845" spans="4:4" ht="12.75">
      <c r="D845" s="97"/>
    </row>
    <row r="846" spans="4:4" ht="12.75">
      <c r="D846" s="97"/>
    </row>
    <row r="847" spans="4:4" ht="12.75">
      <c r="D847" s="97"/>
    </row>
    <row r="848" spans="4:4" ht="12.75">
      <c r="D848" s="97"/>
    </row>
    <row r="849" spans="4:4" ht="12.75">
      <c r="D849" s="97"/>
    </row>
    <row r="850" spans="4:4" ht="12.75">
      <c r="D850" s="97"/>
    </row>
    <row r="851" spans="4:4" ht="12.75">
      <c r="D851" s="97"/>
    </row>
    <row r="852" spans="4:4" ht="12.75">
      <c r="D852" s="97"/>
    </row>
    <row r="853" spans="4:4" ht="12.75">
      <c r="D853" s="97"/>
    </row>
    <row r="854" spans="4:4" ht="12.75">
      <c r="D854" s="97"/>
    </row>
    <row r="855" spans="4:4" ht="12.75">
      <c r="D855" s="97"/>
    </row>
    <row r="856" spans="4:4" ht="12.75">
      <c r="D856" s="97"/>
    </row>
    <row r="857" spans="4:4" ht="12.75">
      <c r="D857" s="97"/>
    </row>
    <row r="858" spans="4:4" ht="12.75">
      <c r="D858" s="97"/>
    </row>
    <row r="859" spans="4:4" ht="12.75">
      <c r="D859" s="97"/>
    </row>
    <row r="860" spans="4:4" ht="12.75">
      <c r="D860" s="97"/>
    </row>
    <row r="861" spans="4:4" ht="12.75">
      <c r="D861" s="97"/>
    </row>
    <row r="862" spans="4:4" ht="12.75">
      <c r="D862" s="97"/>
    </row>
    <row r="863" spans="4:4" ht="12.75">
      <c r="D863" s="97"/>
    </row>
    <row r="864" spans="4:4" ht="12.75">
      <c r="D864" s="97"/>
    </row>
    <row r="865" spans="4:4" ht="12.75">
      <c r="D865" s="97"/>
    </row>
    <row r="866" spans="4:4" ht="12.75">
      <c r="D866" s="97"/>
    </row>
    <row r="867" spans="4:4" ht="12.75">
      <c r="D867" s="97"/>
    </row>
    <row r="868" spans="4:4" ht="12.75">
      <c r="D868" s="97"/>
    </row>
    <row r="869" spans="4:4" ht="12.75">
      <c r="D869" s="97"/>
    </row>
    <row r="870" spans="4:4" ht="12.75">
      <c r="D870" s="97"/>
    </row>
    <row r="871" spans="4:4" ht="12.75">
      <c r="D871" s="97"/>
    </row>
    <row r="872" spans="4:4" ht="12.75">
      <c r="D872" s="97"/>
    </row>
    <row r="873" spans="4:4" ht="12.75">
      <c r="D873" s="97"/>
    </row>
    <row r="874" spans="4:4" ht="12.75">
      <c r="D874" s="97"/>
    </row>
    <row r="875" spans="4:4" ht="12.75">
      <c r="D875" s="97"/>
    </row>
    <row r="876" spans="4:4" ht="12.75">
      <c r="D876" s="97"/>
    </row>
    <row r="877" spans="4:4" ht="12.75">
      <c r="D877" s="97"/>
    </row>
    <row r="878" spans="4:4" ht="12.75">
      <c r="D878" s="97"/>
    </row>
    <row r="879" spans="4:4" ht="12.75">
      <c r="D879" s="97"/>
    </row>
    <row r="880" spans="4:4" ht="12.75">
      <c r="D880" s="97"/>
    </row>
    <row r="881" spans="4:4" ht="12.75">
      <c r="D881" s="97"/>
    </row>
    <row r="882" spans="4:4" ht="12.75">
      <c r="D882" s="97"/>
    </row>
    <row r="883" spans="4:4" ht="12.75">
      <c r="D883" s="97"/>
    </row>
    <row r="884" spans="4:4" ht="12.75">
      <c r="D884" s="97"/>
    </row>
    <row r="885" spans="4:4" ht="12.75">
      <c r="D885" s="97"/>
    </row>
    <row r="886" spans="4:4" ht="12.75">
      <c r="D886" s="97"/>
    </row>
    <row r="887" spans="4:4" ht="12.75">
      <c r="D887" s="97"/>
    </row>
    <row r="888" spans="4:4" ht="12.75">
      <c r="D888" s="97"/>
    </row>
    <row r="889" spans="4:4" ht="12.75">
      <c r="D889" s="97"/>
    </row>
    <row r="890" spans="4:4" ht="12.75">
      <c r="D890" s="97"/>
    </row>
    <row r="891" spans="4:4" ht="12.75">
      <c r="D891" s="97"/>
    </row>
    <row r="892" spans="4:4" ht="12.75">
      <c r="D892" s="97"/>
    </row>
    <row r="893" spans="4:4" ht="12.75">
      <c r="D893" s="97"/>
    </row>
    <row r="894" spans="4:4" ht="12.75">
      <c r="D894" s="97"/>
    </row>
    <row r="895" spans="4:4" ht="12.75">
      <c r="D895" s="97"/>
    </row>
    <row r="896" spans="4:4" ht="12.75">
      <c r="D896" s="97"/>
    </row>
    <row r="897" spans="4:4" ht="12.75">
      <c r="D897" s="97"/>
    </row>
    <row r="898" spans="4:4" ht="12.75">
      <c r="D898" s="97"/>
    </row>
    <row r="899" spans="4:4" ht="12.75">
      <c r="D899" s="97"/>
    </row>
    <row r="900" spans="4:4" ht="12.75">
      <c r="D900" s="97"/>
    </row>
    <row r="901" spans="4:4" ht="12.75">
      <c r="D901" s="97"/>
    </row>
    <row r="902" spans="4:4" ht="12.75">
      <c r="D902" s="97"/>
    </row>
    <row r="903" spans="4:4" ht="12.75">
      <c r="D903" s="97"/>
    </row>
    <row r="904" spans="4:4" ht="12.75">
      <c r="D904" s="97"/>
    </row>
    <row r="905" spans="4:4" ht="12.75">
      <c r="D905" s="97"/>
    </row>
    <row r="906" spans="4:4" ht="12.75">
      <c r="D906" s="97"/>
    </row>
    <row r="907" spans="4:4" ht="12.75">
      <c r="D907" s="97"/>
    </row>
    <row r="908" spans="4:4" ht="12.75">
      <c r="D908" s="97"/>
    </row>
    <row r="909" spans="4:4" ht="12.75">
      <c r="D909" s="97"/>
    </row>
    <row r="910" spans="4:4" ht="12.75">
      <c r="D910" s="97"/>
    </row>
    <row r="911" spans="4:4" ht="12.75">
      <c r="D911" s="97"/>
    </row>
    <row r="912" spans="4:4" ht="12.75">
      <c r="D912" s="97"/>
    </row>
    <row r="913" spans="4:4" ht="12.75">
      <c r="D913" s="97"/>
    </row>
    <row r="914" spans="4:4" ht="12.75">
      <c r="D914" s="97"/>
    </row>
    <row r="915" spans="4:4" ht="12.75">
      <c r="D915" s="97"/>
    </row>
    <row r="916" spans="4:4" ht="12.75">
      <c r="D916" s="97"/>
    </row>
    <row r="917" spans="4:4" ht="12.75">
      <c r="D917" s="97"/>
    </row>
    <row r="918" spans="4:4" ht="12.75">
      <c r="D918" s="97"/>
    </row>
    <row r="919" spans="4:4" ht="12.75">
      <c r="D919" s="97"/>
    </row>
    <row r="920" spans="4:4" ht="12.75">
      <c r="D920" s="97"/>
    </row>
    <row r="921" spans="4:4" ht="12.75">
      <c r="D921" s="97"/>
    </row>
    <row r="922" spans="4:4" ht="12.75">
      <c r="D922" s="97"/>
    </row>
    <row r="923" spans="4:4" ht="12.75">
      <c r="D923" s="97"/>
    </row>
    <row r="924" spans="4:4" ht="12.75">
      <c r="D924" s="97"/>
    </row>
    <row r="925" spans="4:4" ht="12.75">
      <c r="D925" s="97"/>
    </row>
    <row r="926" spans="4:4" ht="12.75">
      <c r="D926" s="97"/>
    </row>
    <row r="927" spans="4:4" ht="12.75">
      <c r="D927" s="97"/>
    </row>
    <row r="928" spans="4:4" ht="12.75">
      <c r="D928" s="97"/>
    </row>
    <row r="929" spans="4:4" ht="12.75">
      <c r="D929" s="97"/>
    </row>
    <row r="930" spans="4:4" ht="12.75">
      <c r="D930" s="97"/>
    </row>
    <row r="931" spans="4:4" ht="12.75">
      <c r="D931" s="97"/>
    </row>
    <row r="932" spans="4:4" ht="12.75">
      <c r="D932" s="97"/>
    </row>
    <row r="933" spans="4:4" ht="12.75">
      <c r="D933" s="97"/>
    </row>
    <row r="934" spans="4:4" ht="12.75">
      <c r="D934" s="97"/>
    </row>
    <row r="935" spans="4:4" ht="12.75">
      <c r="D935" s="97"/>
    </row>
    <row r="936" spans="4:4" ht="12.75">
      <c r="D936" s="97"/>
    </row>
    <row r="937" spans="4:4" ht="12.75">
      <c r="D937" s="97"/>
    </row>
    <row r="938" spans="4:4" ht="12.75">
      <c r="D938" s="97"/>
    </row>
    <row r="939" spans="4:4" ht="12.75">
      <c r="D939" s="97"/>
    </row>
    <row r="940" spans="4:4" ht="12.75">
      <c r="D940" s="97"/>
    </row>
    <row r="941" spans="4:4" ht="12.75">
      <c r="D941" s="97"/>
    </row>
    <row r="942" spans="4:4" ht="12.75">
      <c r="D942" s="97"/>
    </row>
    <row r="943" spans="4:4" ht="12.75">
      <c r="D943" s="97"/>
    </row>
    <row r="944" spans="4:4" ht="12.75">
      <c r="D944" s="97"/>
    </row>
    <row r="945" spans="4:4" ht="12.75">
      <c r="D945" s="97"/>
    </row>
    <row r="946" spans="4:4" ht="12.75">
      <c r="D946" s="97"/>
    </row>
    <row r="947" spans="4:4" ht="12.75">
      <c r="D947" s="97"/>
    </row>
    <row r="948" spans="4:4" ht="12.75">
      <c r="D948" s="97"/>
    </row>
    <row r="949" spans="4:4" ht="12.75">
      <c r="D949" s="97"/>
    </row>
    <row r="950" spans="4:4" ht="12.75">
      <c r="D950" s="97"/>
    </row>
    <row r="951" spans="4:4" ht="12.75">
      <c r="D951" s="97"/>
    </row>
    <row r="952" spans="4:4" ht="12.75">
      <c r="D952" s="97"/>
    </row>
    <row r="953" spans="4:4" ht="12.75">
      <c r="D953" s="97"/>
    </row>
    <row r="954" spans="4:4" ht="12.75">
      <c r="D954" s="97"/>
    </row>
    <row r="955" spans="4:4" ht="12.75">
      <c r="D955" s="97"/>
    </row>
    <row r="956" spans="4:4" ht="12.75">
      <c r="D956" s="97"/>
    </row>
    <row r="957" spans="4:4" ht="12.75">
      <c r="D957" s="97"/>
    </row>
    <row r="958" spans="4:4" ht="12.75">
      <c r="D958" s="97"/>
    </row>
    <row r="959" spans="4:4" ht="12.75">
      <c r="D959" s="97"/>
    </row>
    <row r="960" spans="4:4" ht="12.75">
      <c r="D960" s="97"/>
    </row>
    <row r="961" spans="4:4" ht="12.75">
      <c r="D961" s="97"/>
    </row>
    <row r="962" spans="4:4" ht="12.75">
      <c r="D962" s="97"/>
    </row>
    <row r="963" spans="4:4" ht="12.75">
      <c r="D963" s="97"/>
    </row>
    <row r="964" spans="4:4" ht="12.75">
      <c r="D964" s="97"/>
    </row>
    <row r="965" spans="4:4" ht="12.75">
      <c r="D965" s="97"/>
    </row>
    <row r="966" spans="4:4" ht="12.75">
      <c r="D966" s="97"/>
    </row>
    <row r="967" spans="4:4" ht="12.75">
      <c r="D967" s="97"/>
    </row>
    <row r="968" spans="4:4" ht="12.75">
      <c r="D968" s="97"/>
    </row>
    <row r="969" spans="4:4" ht="12.75">
      <c r="D969" s="97"/>
    </row>
    <row r="970" spans="4:4" ht="12.75">
      <c r="D970" s="97"/>
    </row>
    <row r="971" spans="4:4" ht="12.75">
      <c r="D971" s="97"/>
    </row>
    <row r="972" spans="4:4" ht="12.75">
      <c r="D972" s="97"/>
    </row>
    <row r="973" spans="4:4" ht="12.75">
      <c r="D973" s="97"/>
    </row>
    <row r="974" spans="4:4" ht="12.75">
      <c r="D974" s="97"/>
    </row>
    <row r="975" spans="4:4" ht="12.75">
      <c r="D975" s="97"/>
    </row>
    <row r="976" spans="4:4" ht="12.75">
      <c r="D976" s="97"/>
    </row>
    <row r="977" spans="4:4" ht="12.75">
      <c r="D977" s="97"/>
    </row>
    <row r="978" spans="4:4" ht="12.75">
      <c r="D978" s="97"/>
    </row>
    <row r="979" spans="4:4" ht="12.75">
      <c r="D979" s="97"/>
    </row>
    <row r="980" spans="4:4" ht="12.75">
      <c r="D980" s="97"/>
    </row>
    <row r="981" spans="4:4" ht="12.75">
      <c r="D981" s="97"/>
    </row>
    <row r="982" spans="4:4" ht="12.75">
      <c r="D982" s="97"/>
    </row>
    <row r="983" spans="4:4" ht="12.75">
      <c r="D983" s="97"/>
    </row>
    <row r="984" spans="4:4" ht="12.75">
      <c r="D984" s="97"/>
    </row>
    <row r="985" spans="4:4" ht="12.75">
      <c r="D985" s="97"/>
    </row>
    <row r="986" spans="4:4" ht="12.75">
      <c r="D986" s="97"/>
    </row>
    <row r="987" spans="4:4" ht="12.75">
      <c r="D987" s="97"/>
    </row>
    <row r="988" spans="4:4" ht="12.75">
      <c r="D988" s="97"/>
    </row>
    <row r="989" spans="4:4" ht="12.75">
      <c r="D989" s="97"/>
    </row>
    <row r="990" spans="4:4" ht="12.75">
      <c r="D990" s="97"/>
    </row>
    <row r="991" spans="4:4" ht="12.75">
      <c r="D991" s="97"/>
    </row>
    <row r="992" spans="4:4" ht="12.75">
      <c r="D992" s="97"/>
    </row>
    <row r="993" spans="4:4" ht="12.75">
      <c r="D993" s="97"/>
    </row>
    <row r="994" spans="4:4" ht="12.75">
      <c r="D994" s="97"/>
    </row>
    <row r="995" spans="4:4" ht="12.75">
      <c r="D995" s="97"/>
    </row>
    <row r="996" spans="4:4" ht="12.75">
      <c r="D996" s="97"/>
    </row>
    <row r="997" spans="4:4" ht="12.75">
      <c r="D997" s="97"/>
    </row>
    <row r="998" spans="4:4" ht="12.75">
      <c r="D998" s="97"/>
    </row>
    <row r="999" spans="4:4" ht="12.75">
      <c r="D999" s="97"/>
    </row>
    <row r="1000" spans="4:4" ht="12.75">
      <c r="D1000" s="97"/>
    </row>
    <row r="1001" spans="4:4" ht="12.75">
      <c r="D1001" s="97"/>
    </row>
    <row r="1002" spans="4:4" ht="12.75">
      <c r="D1002" s="97"/>
    </row>
    <row r="1003" spans="4:4" ht="12.75">
      <c r="D1003" s="97"/>
    </row>
    <row r="1004" spans="4:4" ht="12.75">
      <c r="D1004" s="97"/>
    </row>
    <row r="1005" spans="4:4" ht="12.75">
      <c r="D1005" s="97"/>
    </row>
    <row r="1006" spans="4:4" ht="12.75">
      <c r="D1006" s="97"/>
    </row>
    <row r="1007" spans="4:4" ht="12.75">
      <c r="D1007" s="97"/>
    </row>
    <row r="1008" spans="4:4" ht="12.75">
      <c r="D1008" s="97"/>
    </row>
    <row r="1009" spans="4:4" ht="12.75">
      <c r="D1009" s="97"/>
    </row>
    <row r="1010" spans="4:4" ht="12.75">
      <c r="D1010" s="97"/>
    </row>
    <row r="1011" spans="4:4" ht="12.75">
      <c r="D1011" s="97"/>
    </row>
    <row r="1012" spans="4:4" ht="12.75">
      <c r="D1012" s="97"/>
    </row>
    <row r="1013" spans="4:4" ht="12.75">
      <c r="D1013" s="97"/>
    </row>
    <row r="1014" spans="4:4" ht="12.75">
      <c r="D1014" s="97"/>
    </row>
    <row r="1015" spans="4:4" ht="12.75">
      <c r="D1015" s="97"/>
    </row>
    <row r="1016" spans="4:4" ht="12.75">
      <c r="D1016" s="97"/>
    </row>
    <row r="1017" spans="4:4" ht="12.75">
      <c r="D1017" s="97"/>
    </row>
    <row r="1018" spans="4:4" ht="12.75">
      <c r="D1018" s="97"/>
    </row>
    <row r="1019" spans="4:4" ht="12.75">
      <c r="D1019" s="97"/>
    </row>
    <row r="1020" spans="4:4" ht="12.75">
      <c r="D1020" s="97"/>
    </row>
    <row r="1021" spans="4:4" ht="12.75">
      <c r="D1021" s="97"/>
    </row>
    <row r="1022" spans="4:4" ht="12.75">
      <c r="D1022" s="97"/>
    </row>
    <row r="1023" spans="4:4" ht="12.75">
      <c r="D1023" s="97"/>
    </row>
    <row r="1024" spans="4:4" ht="12.75">
      <c r="D1024" s="97"/>
    </row>
    <row r="1025" spans="4:4" ht="12.75">
      <c r="D1025" s="97"/>
    </row>
    <row r="1026" spans="4:4" ht="12.75">
      <c r="D1026" s="97"/>
    </row>
    <row r="1027" spans="4:4" ht="12.75">
      <c r="D1027" s="97"/>
    </row>
    <row r="1028" spans="4:4" ht="12.75">
      <c r="D1028" s="97"/>
    </row>
    <row r="1029" spans="4:4" ht="12.75">
      <c r="D1029" s="97"/>
    </row>
    <row r="1030" spans="4:4" ht="12.75">
      <c r="D1030" s="97"/>
    </row>
    <row r="1031" spans="4:4" ht="12.75">
      <c r="D1031" s="97"/>
    </row>
    <row r="1032" spans="4:4" ht="12.75">
      <c r="D1032" s="97"/>
    </row>
    <row r="1033" spans="4:4" ht="12.75">
      <c r="D1033" s="97"/>
    </row>
    <row r="1034" spans="4:4" ht="12.75">
      <c r="D1034" s="97"/>
    </row>
    <row r="1035" spans="4:4" ht="12.75">
      <c r="D1035" s="97"/>
    </row>
    <row r="1036" spans="4:4" ht="12.75">
      <c r="D1036" s="97"/>
    </row>
    <row r="1037" spans="4:4" ht="12.75">
      <c r="D1037" s="97"/>
    </row>
    <row r="1038" spans="4:4" ht="12.75">
      <c r="D1038" s="97"/>
    </row>
  </sheetData>
  <mergeCells count="9">
    <mergeCell ref="A28:N28"/>
    <mergeCell ref="C29:H29"/>
    <mergeCell ref="A6:L6"/>
    <mergeCell ref="C8:F8"/>
    <mergeCell ref="C14:G14"/>
    <mergeCell ref="A18:H18"/>
    <mergeCell ref="C20:H20"/>
    <mergeCell ref="A26:J26"/>
    <mergeCell ref="A12:I12"/>
  </mergeCells>
  <hyperlinks>
    <hyperlink ref="G34" r:id="rId1" xr:uid="{00000000-0004-0000-08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Introduction</vt:lpstr>
      <vt:lpstr>46-ROSHAN-1</vt:lpstr>
      <vt:lpstr>46-ROSHAN-2</vt:lpstr>
      <vt:lpstr>47-Vishvavardhan 1</vt:lpstr>
      <vt:lpstr>47-Vishvavardhan 2</vt:lpstr>
      <vt:lpstr>48-jatin-1</vt:lpstr>
      <vt:lpstr>48-jatin-2</vt:lpstr>
      <vt:lpstr>49-Harsha-1</vt:lpstr>
      <vt:lpstr>49-Harsha-2</vt:lpstr>
      <vt:lpstr>50-Vedika 1</vt:lpstr>
      <vt:lpstr>50-Vedika 2</vt:lpstr>
      <vt:lpstr>51-Tanishka 1</vt:lpstr>
      <vt:lpstr>51-Tanishka 2</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MUCHARLA</cp:lastModifiedBy>
  <dcterms:modified xsi:type="dcterms:W3CDTF">2022-01-02T17:27:20Z</dcterms:modified>
</cp:coreProperties>
</file>